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22"/>
  <workbookPr codeName="Ten_skoroszyt" defaultThemeVersion="166925"/>
  <mc:AlternateContent xmlns:mc="http://schemas.openxmlformats.org/markup-compatibility/2006">
    <mc:Choice Requires="x15">
      <x15ac:absPath xmlns:x15ac="http://schemas.microsoft.com/office/spreadsheetml/2010/11/ac" url="C:\Users\EEXCEL\Documents\EURO\"/>
    </mc:Choice>
  </mc:AlternateContent>
  <xr:revisionPtr revIDLastSave="0" documentId="13_ncr:1_{0F8DBB91-C352-46B8-BEB5-0F4CE6A6BDA2}" xr6:coauthVersionLast="47" xr6:coauthVersionMax="47" xr10:uidLastSave="{00000000-0000-0000-0000-000000000000}"/>
  <workbookProtection workbookAlgorithmName="SHA-512" workbookHashValue="dq43U40IO4U7kztNJzlTAqIr4/pptehexJbb676tgZ15iVkDV3CFLX+SxmdqmG+5qsu+mzPBaxzQYu+i46iTmA==" workbookSaltValue="S5DmAIVFT0GK1C9eMicnMQ==" workbookSpinCount="100000" lockStructure="1"/>
  <bookViews>
    <workbookView xWindow="-120" yWindow="-120" windowWidth="29040" windowHeight="15840" activeTab="2" xr2:uid="{00000000-000D-0000-FFFF-FFFF00000000}"/>
  </bookViews>
  <sheets>
    <sheet name="Info" sheetId="17" r:id="rId1"/>
    <sheet name="Dashboard" sheetId="12" r:id="rId2"/>
    <sheet name="Schedule" sheetId="18" r:id="rId3"/>
    <sheet name="01" sheetId="1" r:id="rId4"/>
    <sheet name="02" sheetId="13" r:id="rId5"/>
    <sheet name="03" sheetId="14" r:id="rId6"/>
    <sheet name="04" sheetId="15" r:id="rId7"/>
    <sheet name="05" sheetId="16" r:id="rId8"/>
    <sheet name="SET" sheetId="7" state="hidden" r:id="rId9"/>
  </sheets>
  <definedNames>
    <definedName name="_xlnm._FilterDatabase" localSheetId="1" hidden="1">Dashboard!$C$6:$J$6</definedName>
    <definedName name="ExternalData_2" localSheetId="2" hidden="1">Schedule!$A$3:$H$54</definedName>
    <definedName name="fav">INDEX(PlayersList,Dashboard!$J$4)</definedName>
    <definedName name="PlayersList">Dashboard!$D$7:$D$11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 i="18" l="1"/>
  <c r="I5" i="18"/>
  <c r="J5" i="18" s="1"/>
  <c r="I6" i="18"/>
  <c r="J6" i="18" s="1"/>
  <c r="I7" i="18"/>
  <c r="J7" i="18" s="1"/>
  <c r="I8" i="18"/>
  <c r="I9" i="18"/>
  <c r="J9" i="18" s="1"/>
  <c r="I10" i="18"/>
  <c r="J10" i="18" s="1"/>
  <c r="I11" i="18"/>
  <c r="J11" i="18" s="1"/>
  <c r="I12" i="18"/>
  <c r="I13" i="18"/>
  <c r="J13" i="18" s="1"/>
  <c r="I14" i="18"/>
  <c r="J14" i="18" s="1"/>
  <c r="I15" i="18"/>
  <c r="J15" i="18" s="1"/>
  <c r="I16" i="18"/>
  <c r="I17" i="18"/>
  <c r="J17" i="18" s="1"/>
  <c r="I18" i="18"/>
  <c r="J18" i="18" s="1"/>
  <c r="I19" i="18"/>
  <c r="J19" i="18" s="1"/>
  <c r="I20" i="18"/>
  <c r="I21" i="18"/>
  <c r="J21" i="18" s="1"/>
  <c r="I22" i="18"/>
  <c r="J22" i="18" s="1"/>
  <c r="I23" i="18"/>
  <c r="J23" i="18" s="1"/>
  <c r="I24" i="18"/>
  <c r="I25" i="18"/>
  <c r="J25" i="18" s="1"/>
  <c r="I26" i="18"/>
  <c r="J26" i="18" s="1"/>
  <c r="I27" i="18"/>
  <c r="J27" i="18" s="1"/>
  <c r="I28" i="18"/>
  <c r="I29" i="18"/>
  <c r="J29" i="18" s="1"/>
  <c r="I30" i="18"/>
  <c r="J30" i="18" s="1"/>
  <c r="I31" i="18"/>
  <c r="J31" i="18" s="1"/>
  <c r="I32" i="18"/>
  <c r="I33" i="18"/>
  <c r="J33" i="18" s="1"/>
  <c r="I34" i="18"/>
  <c r="J34" i="18" s="1"/>
  <c r="I35" i="18"/>
  <c r="J35" i="18" s="1"/>
  <c r="I36" i="18"/>
  <c r="I37" i="18"/>
  <c r="J37" i="18" s="1"/>
  <c r="I38" i="18"/>
  <c r="J38" i="18" s="1"/>
  <c r="I39" i="18"/>
  <c r="J39" i="18" s="1"/>
  <c r="I40" i="18"/>
  <c r="I41" i="18"/>
  <c r="J41" i="18" s="1"/>
  <c r="I42" i="18"/>
  <c r="J42" i="18" s="1"/>
  <c r="I43" i="18"/>
  <c r="J43" i="18" s="1"/>
  <c r="I44" i="18"/>
  <c r="I45" i="18"/>
  <c r="J45" i="18" s="1"/>
  <c r="I46" i="18"/>
  <c r="J46" i="18" s="1"/>
  <c r="I47" i="18"/>
  <c r="J47" i="18" s="1"/>
  <c r="I48" i="18"/>
  <c r="I49" i="18"/>
  <c r="J49" i="18" s="1"/>
  <c r="I50" i="18"/>
  <c r="J50" i="18" s="1"/>
  <c r="I51" i="18"/>
  <c r="J51" i="18" s="1"/>
  <c r="I52" i="18"/>
  <c r="I53" i="18"/>
  <c r="J53" i="18" s="1"/>
  <c r="I54" i="18"/>
  <c r="J54" i="18" s="1"/>
  <c r="J4" i="18"/>
  <c r="J8" i="18"/>
  <c r="J12" i="18"/>
  <c r="J16" i="18"/>
  <c r="J20" i="18"/>
  <c r="J24" i="18"/>
  <c r="J28" i="18"/>
  <c r="J32" i="18"/>
  <c r="J36" i="18"/>
  <c r="J40" i="18"/>
  <c r="J44" i="18"/>
  <c r="J48" i="18"/>
  <c r="J52" i="18"/>
  <c r="E54" i="14" l="1"/>
  <c r="D54" i="14"/>
  <c r="E53" i="14"/>
  <c r="D53" i="14"/>
  <c r="E52" i="14"/>
  <c r="D52" i="14"/>
  <c r="E51" i="14"/>
  <c r="D51" i="14"/>
  <c r="E50" i="14"/>
  <c r="D50" i="14"/>
  <c r="E49" i="14"/>
  <c r="D49" i="14"/>
  <c r="E48" i="14"/>
  <c r="D48" i="14"/>
  <c r="E47" i="14"/>
  <c r="D47" i="14"/>
  <c r="E46" i="14"/>
  <c r="D46" i="14"/>
  <c r="E45" i="14"/>
  <c r="D45" i="14"/>
  <c r="E44" i="14"/>
  <c r="D44" i="14"/>
  <c r="E43" i="14"/>
  <c r="D43" i="14"/>
  <c r="E42" i="14"/>
  <c r="D42" i="14"/>
  <c r="E41" i="14"/>
  <c r="D41" i="14"/>
  <c r="E40" i="14"/>
  <c r="D40" i="14"/>
  <c r="E39" i="14"/>
  <c r="D39" i="14"/>
  <c r="E38" i="14"/>
  <c r="D38" i="14"/>
  <c r="E37" i="14"/>
  <c r="D37" i="14"/>
  <c r="E36" i="14"/>
  <c r="D36" i="14"/>
  <c r="E35" i="14"/>
  <c r="D35" i="14"/>
  <c r="E34" i="14"/>
  <c r="D34" i="14"/>
  <c r="E33" i="14"/>
  <c r="D33" i="14"/>
  <c r="E32" i="14"/>
  <c r="D32" i="14"/>
  <c r="E31" i="14"/>
  <c r="D31" i="14"/>
  <c r="E30" i="14"/>
  <c r="D30" i="14"/>
  <c r="E29" i="14"/>
  <c r="D29" i="14"/>
  <c r="E28" i="14"/>
  <c r="D28" i="14"/>
  <c r="E27" i="14"/>
  <c r="D27" i="14"/>
  <c r="E26" i="14"/>
  <c r="D26" i="14"/>
  <c r="E25" i="14"/>
  <c r="D25" i="14"/>
  <c r="E24" i="14"/>
  <c r="D24" i="14"/>
  <c r="E23" i="14"/>
  <c r="D23" i="14"/>
  <c r="E22" i="14"/>
  <c r="D22" i="14"/>
  <c r="E21" i="14"/>
  <c r="D21" i="14"/>
  <c r="E20" i="14"/>
  <c r="D20" i="14"/>
  <c r="E19" i="14"/>
  <c r="D19" i="14"/>
  <c r="E18" i="14"/>
  <c r="D18" i="14"/>
  <c r="E17" i="14"/>
  <c r="D17" i="14"/>
  <c r="E16" i="14"/>
  <c r="D16" i="14"/>
  <c r="E15" i="14"/>
  <c r="D15" i="14"/>
  <c r="E14" i="14"/>
  <c r="D14" i="14"/>
  <c r="E13" i="14"/>
  <c r="D13" i="14"/>
  <c r="E12" i="14"/>
  <c r="D12" i="14"/>
  <c r="E11" i="14"/>
  <c r="D11" i="14"/>
  <c r="E10" i="14"/>
  <c r="D10" i="14"/>
  <c r="E9" i="14"/>
  <c r="D9" i="14"/>
  <c r="E8" i="14"/>
  <c r="D8" i="14"/>
  <c r="E7" i="14"/>
  <c r="D7" i="14"/>
  <c r="E6" i="14"/>
  <c r="D6" i="14"/>
  <c r="E5" i="14"/>
  <c r="D5" i="14"/>
  <c r="E4" i="14"/>
  <c r="D4" i="14"/>
  <c r="E54" i="15"/>
  <c r="D54" i="15"/>
  <c r="E53" i="15"/>
  <c r="D53" i="15"/>
  <c r="E52" i="15"/>
  <c r="D52" i="15"/>
  <c r="E51" i="15"/>
  <c r="D51" i="15"/>
  <c r="E50" i="15"/>
  <c r="D50" i="15"/>
  <c r="E49" i="15"/>
  <c r="D49" i="15"/>
  <c r="E48" i="15"/>
  <c r="D48" i="15"/>
  <c r="E47" i="15"/>
  <c r="D47" i="15"/>
  <c r="E46" i="15"/>
  <c r="D46" i="15"/>
  <c r="E45" i="15"/>
  <c r="D45" i="15"/>
  <c r="E44" i="15"/>
  <c r="D44" i="15"/>
  <c r="E43" i="15"/>
  <c r="D43" i="15"/>
  <c r="E42" i="15"/>
  <c r="D42" i="15"/>
  <c r="E41" i="15"/>
  <c r="D41" i="15"/>
  <c r="E40" i="15"/>
  <c r="D40" i="15"/>
  <c r="E39" i="15"/>
  <c r="D39" i="15"/>
  <c r="E38" i="15"/>
  <c r="D38" i="15"/>
  <c r="E37" i="15"/>
  <c r="D37" i="15"/>
  <c r="E36" i="15"/>
  <c r="D36" i="15"/>
  <c r="E35" i="15"/>
  <c r="D35" i="15"/>
  <c r="E34" i="15"/>
  <c r="D34" i="15"/>
  <c r="E33" i="15"/>
  <c r="D33" i="15"/>
  <c r="E32" i="15"/>
  <c r="D32" i="15"/>
  <c r="E31" i="15"/>
  <c r="D31" i="15"/>
  <c r="E30" i="15"/>
  <c r="D30" i="15"/>
  <c r="E29" i="15"/>
  <c r="D29" i="15"/>
  <c r="E28" i="15"/>
  <c r="D28" i="15"/>
  <c r="E27" i="15"/>
  <c r="D27" i="15"/>
  <c r="E26" i="15"/>
  <c r="D26" i="15"/>
  <c r="E25" i="15"/>
  <c r="D25" i="15"/>
  <c r="E24" i="15"/>
  <c r="D24" i="15"/>
  <c r="E23" i="15"/>
  <c r="D23" i="15"/>
  <c r="E22" i="15"/>
  <c r="D22" i="15"/>
  <c r="E21" i="15"/>
  <c r="D21" i="15"/>
  <c r="E20" i="15"/>
  <c r="D20" i="15"/>
  <c r="E19" i="15"/>
  <c r="D19" i="15"/>
  <c r="E18" i="15"/>
  <c r="D18" i="15"/>
  <c r="E17" i="15"/>
  <c r="D17" i="15"/>
  <c r="E16" i="15"/>
  <c r="D16" i="15"/>
  <c r="E15" i="15"/>
  <c r="D15" i="15"/>
  <c r="E14" i="15"/>
  <c r="D14" i="15"/>
  <c r="E13" i="15"/>
  <c r="D13" i="15"/>
  <c r="E12" i="15"/>
  <c r="D12" i="15"/>
  <c r="E11" i="15"/>
  <c r="D11" i="15"/>
  <c r="E10" i="15"/>
  <c r="D10" i="15"/>
  <c r="E9" i="15"/>
  <c r="D9" i="15"/>
  <c r="E8" i="15"/>
  <c r="D8" i="15"/>
  <c r="E7" i="15"/>
  <c r="D7" i="15"/>
  <c r="E6" i="15"/>
  <c r="D6" i="15"/>
  <c r="E5" i="15"/>
  <c r="D5" i="15"/>
  <c r="E4" i="15"/>
  <c r="D4" i="15"/>
  <c r="E54" i="16"/>
  <c r="D54" i="16"/>
  <c r="E53" i="16"/>
  <c r="D53" i="16"/>
  <c r="E52" i="16"/>
  <c r="D52" i="16"/>
  <c r="E51" i="16"/>
  <c r="D51" i="16"/>
  <c r="E50" i="16"/>
  <c r="D50" i="16"/>
  <c r="E49" i="16"/>
  <c r="D49" i="16"/>
  <c r="E48" i="16"/>
  <c r="D48" i="16"/>
  <c r="E47" i="16"/>
  <c r="D47" i="16"/>
  <c r="E46" i="16"/>
  <c r="D46" i="16"/>
  <c r="E45" i="16"/>
  <c r="D45" i="16"/>
  <c r="E44" i="16"/>
  <c r="D44" i="16"/>
  <c r="E43" i="16"/>
  <c r="D43" i="16"/>
  <c r="E42" i="16"/>
  <c r="D42" i="16"/>
  <c r="E41" i="16"/>
  <c r="D41" i="16"/>
  <c r="E40" i="16"/>
  <c r="D40" i="16"/>
  <c r="E39" i="16"/>
  <c r="D39" i="16"/>
  <c r="E38" i="16"/>
  <c r="D38" i="16"/>
  <c r="E37" i="16"/>
  <c r="D37" i="16"/>
  <c r="E36" i="16"/>
  <c r="D36" i="16"/>
  <c r="E35" i="16"/>
  <c r="D35" i="16"/>
  <c r="E34" i="16"/>
  <c r="D34" i="16"/>
  <c r="E33" i="16"/>
  <c r="D33" i="16"/>
  <c r="E32" i="16"/>
  <c r="D32" i="16"/>
  <c r="E31" i="16"/>
  <c r="D31" i="16"/>
  <c r="E30" i="16"/>
  <c r="D30" i="16"/>
  <c r="E29" i="16"/>
  <c r="D29" i="16"/>
  <c r="E28" i="16"/>
  <c r="D28" i="16"/>
  <c r="E27" i="16"/>
  <c r="D27" i="16"/>
  <c r="E26" i="16"/>
  <c r="D26" i="16"/>
  <c r="E25" i="16"/>
  <c r="D25" i="16"/>
  <c r="E24" i="16"/>
  <c r="D24" i="16"/>
  <c r="E23" i="16"/>
  <c r="D23" i="16"/>
  <c r="E22" i="16"/>
  <c r="D22" i="16"/>
  <c r="E21" i="16"/>
  <c r="D21" i="16"/>
  <c r="E20" i="16"/>
  <c r="D20" i="16"/>
  <c r="E19" i="16"/>
  <c r="D19" i="16"/>
  <c r="E18" i="16"/>
  <c r="D18" i="16"/>
  <c r="E17" i="16"/>
  <c r="D17" i="16"/>
  <c r="E16" i="16"/>
  <c r="D16" i="16"/>
  <c r="E15" i="16"/>
  <c r="D15" i="16"/>
  <c r="E14" i="16"/>
  <c r="D14" i="16"/>
  <c r="E13" i="16"/>
  <c r="D13" i="16"/>
  <c r="E12" i="16"/>
  <c r="D12" i="16"/>
  <c r="E11" i="16"/>
  <c r="D11" i="16"/>
  <c r="E10" i="16"/>
  <c r="D10" i="16"/>
  <c r="E9" i="16"/>
  <c r="D9" i="16"/>
  <c r="E8" i="16"/>
  <c r="D8" i="16"/>
  <c r="E7" i="16"/>
  <c r="D7" i="16"/>
  <c r="E6" i="16"/>
  <c r="D6" i="16"/>
  <c r="E5" i="16"/>
  <c r="D5" i="16"/>
  <c r="E4" i="16"/>
  <c r="D4" i="16"/>
  <c r="E54" i="13"/>
  <c r="D54" i="13"/>
  <c r="E53" i="13"/>
  <c r="D53" i="13"/>
  <c r="E52" i="13"/>
  <c r="D52" i="13"/>
  <c r="E51" i="13"/>
  <c r="D51" i="13"/>
  <c r="E50" i="13"/>
  <c r="D50" i="13"/>
  <c r="E49" i="13"/>
  <c r="D49" i="13"/>
  <c r="E48" i="13"/>
  <c r="D48" i="13"/>
  <c r="E47" i="13"/>
  <c r="D47" i="13"/>
  <c r="E46" i="13"/>
  <c r="D46" i="13"/>
  <c r="E45" i="13"/>
  <c r="D45" i="13"/>
  <c r="E44" i="13"/>
  <c r="D44" i="13"/>
  <c r="E43" i="13"/>
  <c r="D43" i="13"/>
  <c r="E42" i="13"/>
  <c r="D42" i="13"/>
  <c r="E41" i="13"/>
  <c r="D41" i="13"/>
  <c r="E40" i="13"/>
  <c r="D40" i="13"/>
  <c r="E39" i="13"/>
  <c r="D39" i="13"/>
  <c r="E38" i="13"/>
  <c r="D38" i="13"/>
  <c r="E37" i="13"/>
  <c r="D37" i="13"/>
  <c r="E36" i="13"/>
  <c r="D36" i="13"/>
  <c r="E35" i="13"/>
  <c r="D35" i="13"/>
  <c r="E34" i="13"/>
  <c r="D34" i="13"/>
  <c r="E33" i="13"/>
  <c r="D33" i="13"/>
  <c r="E32" i="13"/>
  <c r="D32" i="13"/>
  <c r="E31" i="13"/>
  <c r="D31" i="13"/>
  <c r="E30" i="13"/>
  <c r="D30" i="13"/>
  <c r="E29" i="13"/>
  <c r="D29" i="13"/>
  <c r="E28" i="13"/>
  <c r="D28" i="13"/>
  <c r="E27" i="13"/>
  <c r="D27" i="13"/>
  <c r="E26" i="13"/>
  <c r="D26" i="13"/>
  <c r="E25" i="13"/>
  <c r="D25" i="13"/>
  <c r="E24" i="13"/>
  <c r="D24" i="13"/>
  <c r="E23" i="13"/>
  <c r="D23" i="13"/>
  <c r="E22" i="13"/>
  <c r="D22" i="13"/>
  <c r="E21" i="13"/>
  <c r="D21" i="13"/>
  <c r="E20" i="13"/>
  <c r="D20" i="13"/>
  <c r="E19" i="13"/>
  <c r="D19" i="13"/>
  <c r="E18" i="13"/>
  <c r="D18" i="13"/>
  <c r="E17" i="13"/>
  <c r="D17" i="13"/>
  <c r="E16" i="13"/>
  <c r="D16" i="13"/>
  <c r="E15" i="13"/>
  <c r="D15" i="13"/>
  <c r="E14" i="13"/>
  <c r="D14" i="13"/>
  <c r="E13" i="13"/>
  <c r="D13" i="13"/>
  <c r="E12" i="13"/>
  <c r="D12" i="13"/>
  <c r="E11" i="13"/>
  <c r="D11" i="13"/>
  <c r="E10" i="13"/>
  <c r="D10" i="13"/>
  <c r="E9" i="13"/>
  <c r="D9" i="13"/>
  <c r="E8" i="13"/>
  <c r="D8" i="13"/>
  <c r="E7" i="13"/>
  <c r="D7" i="13"/>
  <c r="E6" i="13"/>
  <c r="D6" i="13"/>
  <c r="E5" i="13"/>
  <c r="D5" i="13"/>
  <c r="E4" i="13"/>
  <c r="D4" i="13"/>
  <c r="E54" i="1"/>
  <c r="D54" i="1"/>
  <c r="E53" i="1"/>
  <c r="D53" i="1"/>
  <c r="E52" i="1"/>
  <c r="D52" i="1"/>
  <c r="E51" i="1"/>
  <c r="D51" i="1"/>
  <c r="E50" i="1"/>
  <c r="D50" i="1"/>
  <c r="E49" i="1"/>
  <c r="D49" i="1"/>
  <c r="E48" i="1"/>
  <c r="D48" i="1"/>
  <c r="E47" i="1"/>
  <c r="D47" i="1"/>
  <c r="E46" i="1"/>
  <c r="D46" i="1"/>
  <c r="E45" i="1"/>
  <c r="D45" i="1"/>
  <c r="E44" i="1"/>
  <c r="D44" i="1"/>
  <c r="E43" i="1"/>
  <c r="D43" i="1"/>
  <c r="E42" i="1"/>
  <c r="D42" i="1"/>
  <c r="E41" i="1"/>
  <c r="D41" i="1"/>
  <c r="E40" i="1"/>
  <c r="D40" i="1"/>
  <c r="E39" i="1"/>
  <c r="D39" i="1"/>
  <c r="E38" i="1"/>
  <c r="D38" i="1"/>
  <c r="E37" i="1"/>
  <c r="D37" i="1"/>
  <c r="E36" i="1"/>
  <c r="D36" i="1"/>
  <c r="E35" i="1"/>
  <c r="D35" i="1"/>
  <c r="E34" i="1"/>
  <c r="D34" i="1"/>
  <c r="E33" i="1"/>
  <c r="D33" i="1"/>
  <c r="E32" i="1"/>
  <c r="D32" i="1"/>
  <c r="E31" i="1"/>
  <c r="D31" i="1"/>
  <c r="E30" i="1"/>
  <c r="D30" i="1"/>
  <c r="E29" i="1"/>
  <c r="D29" i="1"/>
  <c r="E28" i="1"/>
  <c r="D28" i="1"/>
  <c r="E27" i="1"/>
  <c r="D27" i="1"/>
  <c r="E26" i="1"/>
  <c r="D26" i="1"/>
  <c r="E25" i="1"/>
  <c r="D25" i="1"/>
  <c r="E24" i="1"/>
  <c r="D24" i="1"/>
  <c r="E23" i="1"/>
  <c r="D23" i="1"/>
  <c r="E22" i="1"/>
  <c r="D22" i="1"/>
  <c r="E21" i="1"/>
  <c r="D21" i="1"/>
  <c r="E20" i="1"/>
  <c r="D20" i="1"/>
  <c r="E19" i="1"/>
  <c r="D19" i="1"/>
  <c r="E18" i="1"/>
  <c r="D18" i="1"/>
  <c r="E17" i="1"/>
  <c r="D17" i="1"/>
  <c r="E16" i="1"/>
  <c r="D16" i="1"/>
  <c r="E15" i="1"/>
  <c r="D15" i="1"/>
  <c r="E14" i="1"/>
  <c r="D14" i="1"/>
  <c r="E13" i="1"/>
  <c r="D13" i="1"/>
  <c r="E12" i="1"/>
  <c r="D12" i="1"/>
  <c r="E11" i="1"/>
  <c r="D11" i="1"/>
  <c r="E10" i="1"/>
  <c r="D10" i="1"/>
  <c r="E9" i="1"/>
  <c r="D9" i="1"/>
  <c r="E8" i="1"/>
  <c r="D8" i="1"/>
  <c r="E7" i="1"/>
  <c r="D7" i="1"/>
  <c r="E6" i="1"/>
  <c r="D6" i="1"/>
  <c r="E5" i="1"/>
  <c r="D5" i="1"/>
  <c r="E4" i="1"/>
  <c r="D4" i="1"/>
  <c r="A1" i="16" l="1" a="1"/>
  <c r="A1" i="16" s="1"/>
  <c r="D11" i="12" s="1"/>
  <c r="H50" i="15"/>
  <c r="A1" i="15" a="1"/>
  <c r="A1" i="15" s="1"/>
  <c r="D10" i="12" s="1"/>
  <c r="A1" i="14" a="1"/>
  <c r="A1" i="14" s="1"/>
  <c r="D9" i="12" s="1"/>
  <c r="H52" i="13"/>
  <c r="A1" i="13" a="1"/>
  <c r="A1" i="13" s="1"/>
  <c r="A1" i="1" a="1"/>
  <c r="A1" i="1" s="1"/>
  <c r="J52" i="13" l="1"/>
  <c r="I52" i="13"/>
  <c r="I50" i="15"/>
  <c r="J50" i="15" s="1"/>
  <c r="D8" i="12"/>
  <c r="D7" i="12"/>
  <c r="H52" i="15"/>
  <c r="H46" i="15"/>
  <c r="H44" i="15"/>
  <c r="H40" i="15"/>
  <c r="H43" i="16"/>
  <c r="H47" i="13"/>
  <c r="H54" i="14"/>
  <c r="H52" i="14"/>
  <c r="H50" i="14"/>
  <c r="H48" i="14"/>
  <c r="H46" i="14"/>
  <c r="H44" i="14"/>
  <c r="H42" i="14"/>
  <c r="H54" i="16"/>
  <c r="H52" i="16"/>
  <c r="H50" i="16"/>
  <c r="H48" i="16"/>
  <c r="H46" i="16"/>
  <c r="H44" i="16"/>
  <c r="H42" i="16"/>
  <c r="H40" i="16"/>
  <c r="H51" i="15"/>
  <c r="H49" i="15"/>
  <c r="H47" i="15"/>
  <c r="H45" i="15"/>
  <c r="H43" i="15"/>
  <c r="H41" i="15"/>
  <c r="H53" i="16"/>
  <c r="H51" i="16"/>
  <c r="H49" i="16"/>
  <c r="H47" i="16"/>
  <c r="H45" i="16"/>
  <c r="H41" i="16"/>
  <c r="H54" i="15"/>
  <c r="H48" i="15"/>
  <c r="H42" i="15"/>
  <c r="H53" i="15"/>
  <c r="H41" i="14"/>
  <c r="H48" i="13"/>
  <c r="H46" i="13"/>
  <c r="H49" i="14"/>
  <c r="H47" i="14"/>
  <c r="H41" i="13"/>
  <c r="H40" i="14"/>
  <c r="H53" i="13"/>
  <c r="H43" i="13"/>
  <c r="H54" i="13"/>
  <c r="H50" i="13"/>
  <c r="H44" i="13"/>
  <c r="H42" i="13"/>
  <c r="H40" i="13"/>
  <c r="H53" i="14"/>
  <c r="H51" i="14"/>
  <c r="H45" i="14"/>
  <c r="H43" i="14"/>
  <c r="H51" i="13"/>
  <c r="H49" i="13"/>
  <c r="H45" i="13"/>
  <c r="H17" i="16"/>
  <c r="H33" i="16"/>
  <c r="H39" i="16"/>
  <c r="H31" i="15"/>
  <c r="H32" i="15"/>
  <c r="H33" i="15"/>
  <c r="H35" i="15"/>
  <c r="H36" i="15"/>
  <c r="H37" i="15"/>
  <c r="H39" i="15"/>
  <c r="H13" i="16"/>
  <c r="H14" i="16"/>
  <c r="H18" i="16"/>
  <c r="H21" i="16"/>
  <c r="H29" i="16"/>
  <c r="H7" i="16"/>
  <c r="H8" i="16"/>
  <c r="H9" i="16"/>
  <c r="H11" i="16"/>
  <c r="H12" i="16"/>
  <c r="H30" i="16"/>
  <c r="H5" i="16"/>
  <c r="H34" i="16"/>
  <c r="H37" i="16"/>
  <c r="H6" i="15"/>
  <c r="H9" i="15"/>
  <c r="H25" i="15"/>
  <c r="H23" i="16"/>
  <c r="H24" i="16"/>
  <c r="H25" i="16"/>
  <c r="H27" i="16"/>
  <c r="H28" i="16"/>
  <c r="H13" i="15"/>
  <c r="H16" i="15"/>
  <c r="H17" i="15"/>
  <c r="H18" i="15"/>
  <c r="H21" i="15"/>
  <c r="H24" i="15"/>
  <c r="H4" i="16"/>
  <c r="H19" i="16"/>
  <c r="H20" i="16"/>
  <c r="H35" i="16"/>
  <c r="H36" i="16"/>
  <c r="H26" i="15"/>
  <c r="H6" i="16"/>
  <c r="H22" i="16"/>
  <c r="H38" i="16"/>
  <c r="H10" i="16"/>
  <c r="H15" i="16"/>
  <c r="H16" i="16"/>
  <c r="H26" i="16"/>
  <c r="H31" i="16"/>
  <c r="H32" i="16"/>
  <c r="H29" i="15"/>
  <c r="H38" i="15"/>
  <c r="H4" i="15"/>
  <c r="H5" i="15"/>
  <c r="H10" i="15"/>
  <c r="H11" i="15"/>
  <c r="H12" i="15"/>
  <c r="H14" i="15"/>
  <c r="H30" i="15"/>
  <c r="H19" i="15"/>
  <c r="H20" i="15"/>
  <c r="H22" i="15"/>
  <c r="H34" i="15"/>
  <c r="H8" i="15"/>
  <c r="H27" i="15"/>
  <c r="H28" i="15"/>
  <c r="H7" i="15"/>
  <c r="H15" i="15"/>
  <c r="H23" i="15"/>
  <c r="H17" i="13"/>
  <c r="H32" i="13"/>
  <c r="H33" i="14"/>
  <c r="H26" i="13"/>
  <c r="H16" i="13"/>
  <c r="H39" i="14"/>
  <c r="H37" i="14"/>
  <c r="H31" i="14"/>
  <c r="H29" i="14"/>
  <c r="H27" i="14"/>
  <c r="H23" i="14"/>
  <c r="H21" i="14"/>
  <c r="H17" i="14"/>
  <c r="H15" i="14"/>
  <c r="H33" i="13"/>
  <c r="H31" i="13"/>
  <c r="H25" i="13"/>
  <c r="H23" i="13"/>
  <c r="H15" i="13"/>
  <c r="H38" i="14"/>
  <c r="H34" i="14"/>
  <c r="H26" i="14"/>
  <c r="H22" i="14"/>
  <c r="H18" i="14"/>
  <c r="H38" i="13"/>
  <c r="H36" i="13"/>
  <c r="H34" i="13"/>
  <c r="H30" i="13"/>
  <c r="H28" i="13"/>
  <c r="H24" i="13"/>
  <c r="H22" i="13"/>
  <c r="H20" i="13"/>
  <c r="H18" i="13"/>
  <c r="H35" i="14"/>
  <c r="H25" i="14"/>
  <c r="H19" i="14"/>
  <c r="H6" i="14"/>
  <c r="H14" i="14"/>
  <c r="H39" i="13"/>
  <c r="H37" i="13"/>
  <c r="H35" i="13"/>
  <c r="H29" i="13"/>
  <c r="H27" i="13"/>
  <c r="H21" i="13"/>
  <c r="H19" i="13"/>
  <c r="H36" i="14"/>
  <c r="H32" i="14"/>
  <c r="H30" i="14"/>
  <c r="H28" i="14"/>
  <c r="H24" i="14"/>
  <c r="H20" i="14"/>
  <c r="H16" i="14"/>
  <c r="H4" i="14"/>
  <c r="H8" i="14"/>
  <c r="H10" i="14"/>
  <c r="H12" i="14"/>
  <c r="H4" i="13"/>
  <c r="H6" i="13"/>
  <c r="H8" i="13"/>
  <c r="H10" i="13"/>
  <c r="H12" i="13"/>
  <c r="H14" i="13"/>
  <c r="H5" i="14"/>
  <c r="H7" i="14"/>
  <c r="H9" i="14"/>
  <c r="H11" i="14"/>
  <c r="H13" i="14"/>
  <c r="H5" i="13"/>
  <c r="H7" i="13"/>
  <c r="H9" i="13"/>
  <c r="H11" i="13"/>
  <c r="H13" i="13"/>
  <c r="I6" i="13" l="1"/>
  <c r="J6" i="13" s="1"/>
  <c r="I36" i="14"/>
  <c r="I35" i="14"/>
  <c r="I36" i="13"/>
  <c r="J36" i="13" s="1"/>
  <c r="I15" i="14"/>
  <c r="J15" i="14" s="1"/>
  <c r="I32" i="13"/>
  <c r="I30" i="15"/>
  <c r="I16" i="16"/>
  <c r="J16" i="16" s="1"/>
  <c r="I24" i="15"/>
  <c r="I9" i="15"/>
  <c r="J9" i="15" s="1"/>
  <c r="I21" i="16"/>
  <c r="I33" i="15"/>
  <c r="J33" i="15" s="1"/>
  <c r="I53" i="14"/>
  <c r="J53" i="14" s="1"/>
  <c r="I50" i="13"/>
  <c r="I46" i="13"/>
  <c r="J46" i="13" s="1"/>
  <c r="I42" i="15"/>
  <c r="J42" i="15" s="1"/>
  <c r="I45" i="16"/>
  <c r="J45" i="16" s="1"/>
  <c r="I53" i="16"/>
  <c r="J53" i="16" s="1"/>
  <c r="J47" i="15"/>
  <c r="I47" i="15"/>
  <c r="I42" i="16"/>
  <c r="J42" i="16" s="1"/>
  <c r="I50" i="16"/>
  <c r="I44" i="14"/>
  <c r="J44" i="14" s="1"/>
  <c r="I52" i="14"/>
  <c r="J52" i="14" s="1"/>
  <c r="I40" i="15"/>
  <c r="I11" i="13"/>
  <c r="I13" i="14"/>
  <c r="J13" i="14" s="1"/>
  <c r="I5" i="14"/>
  <c r="J5" i="14" s="1"/>
  <c r="I8" i="13"/>
  <c r="I10" i="14"/>
  <c r="J10" i="14" s="1"/>
  <c r="I20" i="14"/>
  <c r="I32" i="14"/>
  <c r="J32" i="14" s="1"/>
  <c r="I27" i="13"/>
  <c r="J27" i="13" s="1"/>
  <c r="I39" i="13"/>
  <c r="J39" i="13" s="1"/>
  <c r="I25" i="14"/>
  <c r="J22" i="13"/>
  <c r="I22" i="13"/>
  <c r="I34" i="13"/>
  <c r="J34" i="13" s="1"/>
  <c r="I22" i="14"/>
  <c r="I15" i="13"/>
  <c r="I33" i="13"/>
  <c r="J33" i="13" s="1"/>
  <c r="J23" i="14"/>
  <c r="I23" i="14"/>
  <c r="I37" i="14"/>
  <c r="J37" i="14" s="1"/>
  <c r="I33" i="14"/>
  <c r="I15" i="15"/>
  <c r="J15" i="15" s="1"/>
  <c r="I8" i="15"/>
  <c r="J8" i="15" s="1"/>
  <c r="I19" i="15"/>
  <c r="J19" i="15" s="1"/>
  <c r="I11" i="15"/>
  <c r="J38" i="15"/>
  <c r="I38" i="15"/>
  <c r="I26" i="16"/>
  <c r="J26" i="16" s="1"/>
  <c r="I38" i="16"/>
  <c r="I36" i="16"/>
  <c r="J36" i="16" s="1"/>
  <c r="I17" i="15"/>
  <c r="J17" i="15" s="1"/>
  <c r="I27" i="16"/>
  <c r="J27" i="16" s="1"/>
  <c r="I25" i="15"/>
  <c r="J25" i="15" s="1"/>
  <c r="I34" i="16"/>
  <c r="J34" i="16" s="1"/>
  <c r="I11" i="16"/>
  <c r="J11" i="16" s="1"/>
  <c r="I29" i="16"/>
  <c r="J29" i="16" s="1"/>
  <c r="I13" i="16"/>
  <c r="J13" i="16" s="1"/>
  <c r="I35" i="15"/>
  <c r="J35" i="15" s="1"/>
  <c r="I39" i="16"/>
  <c r="J39" i="16" s="1"/>
  <c r="I49" i="13"/>
  <c r="J49" i="13" s="1"/>
  <c r="I51" i="14"/>
  <c r="J51" i="14" s="1"/>
  <c r="I44" i="13"/>
  <c r="J44" i="13" s="1"/>
  <c r="I53" i="13"/>
  <c r="J53" i="13" s="1"/>
  <c r="I49" i="14"/>
  <c r="I53" i="15"/>
  <c r="J53" i="15" s="1"/>
  <c r="J41" i="16"/>
  <c r="I41" i="16"/>
  <c r="I51" i="16"/>
  <c r="J51" i="16" s="1"/>
  <c r="I45" i="15"/>
  <c r="I40" i="16"/>
  <c r="J40" i="16" s="1"/>
  <c r="I48" i="16"/>
  <c r="J48" i="16" s="1"/>
  <c r="I42" i="14"/>
  <c r="J42" i="14" s="1"/>
  <c r="I50" i="14"/>
  <c r="J50" i="14" s="1"/>
  <c r="I43" i="16"/>
  <c r="J43" i="16" s="1"/>
  <c r="I52" i="15"/>
  <c r="J14" i="13"/>
  <c r="I14" i="13"/>
  <c r="I24" i="14"/>
  <c r="J24" i="14" s="1"/>
  <c r="J14" i="14"/>
  <c r="I14" i="14"/>
  <c r="I23" i="13"/>
  <c r="J23" i="13" s="1"/>
  <c r="J39" i="14"/>
  <c r="I39" i="14"/>
  <c r="I34" i="15"/>
  <c r="J34" i="15" s="1"/>
  <c r="J29" i="15"/>
  <c r="I29" i="15"/>
  <c r="I35" i="16"/>
  <c r="I25" i="16"/>
  <c r="J25" i="16" s="1"/>
  <c r="I9" i="16"/>
  <c r="J9" i="16" s="1"/>
  <c r="I33" i="16"/>
  <c r="J40" i="14"/>
  <c r="I40" i="14"/>
  <c r="I7" i="13"/>
  <c r="J7" i="13" s="1"/>
  <c r="J9" i="14"/>
  <c r="I9" i="14"/>
  <c r="I12" i="13"/>
  <c r="J12" i="13" s="1"/>
  <c r="I4" i="13"/>
  <c r="I4" i="14"/>
  <c r="J4" i="14" s="1"/>
  <c r="I28" i="14"/>
  <c r="J28" i="14" s="1"/>
  <c r="I19" i="13"/>
  <c r="I35" i="13"/>
  <c r="I6" i="14"/>
  <c r="J6" i="14" s="1"/>
  <c r="I18" i="13"/>
  <c r="I28" i="13"/>
  <c r="J28" i="13" s="1"/>
  <c r="J38" i="13"/>
  <c r="I38" i="13"/>
  <c r="I34" i="14"/>
  <c r="J34" i="14" s="1"/>
  <c r="J25" i="13"/>
  <c r="I25" i="13"/>
  <c r="I17" i="14"/>
  <c r="J17" i="14" s="1"/>
  <c r="I29" i="14"/>
  <c r="I16" i="13"/>
  <c r="J16" i="13" s="1"/>
  <c r="I17" i="13"/>
  <c r="J28" i="15"/>
  <c r="I28" i="15"/>
  <c r="I22" i="15"/>
  <c r="J22" i="15" s="1"/>
  <c r="I14" i="15"/>
  <c r="I5" i="15"/>
  <c r="I32" i="16"/>
  <c r="I15" i="16"/>
  <c r="J15" i="16" s="1"/>
  <c r="I6" i="16"/>
  <c r="I20" i="16"/>
  <c r="J20" i="16" s="1"/>
  <c r="J21" i="15"/>
  <c r="I21" i="15"/>
  <c r="I13" i="15"/>
  <c r="J13" i="15" s="1"/>
  <c r="J24" i="16"/>
  <c r="I24" i="16"/>
  <c r="I6" i="15"/>
  <c r="I30" i="16"/>
  <c r="I8" i="16"/>
  <c r="I18" i="16"/>
  <c r="J18" i="16" s="1"/>
  <c r="I37" i="15"/>
  <c r="J37" i="15" s="1"/>
  <c r="I32" i="15"/>
  <c r="J32" i="15" s="1"/>
  <c r="I17" i="16"/>
  <c r="J43" i="14"/>
  <c r="I43" i="14"/>
  <c r="I40" i="13"/>
  <c r="J40" i="13" s="1"/>
  <c r="I54" i="13"/>
  <c r="I41" i="13"/>
  <c r="J41" i="13" s="1"/>
  <c r="I48" i="13"/>
  <c r="J48" i="13" s="1"/>
  <c r="I48" i="15"/>
  <c r="J48" i="15" s="1"/>
  <c r="I47" i="16"/>
  <c r="J47" i="16" s="1"/>
  <c r="I41" i="15"/>
  <c r="I49" i="15"/>
  <c r="J49" i="15" s="1"/>
  <c r="J44" i="16"/>
  <c r="I44" i="16"/>
  <c r="I52" i="16"/>
  <c r="J52" i="16" s="1"/>
  <c r="I46" i="14"/>
  <c r="I54" i="14"/>
  <c r="I44" i="15"/>
  <c r="J44" i="15" s="1"/>
  <c r="J11" i="14"/>
  <c r="I11" i="14"/>
  <c r="I8" i="14"/>
  <c r="I29" i="13"/>
  <c r="J24" i="13"/>
  <c r="I24" i="13"/>
  <c r="I26" i="14"/>
  <c r="I27" i="14"/>
  <c r="J27" i="14" s="1"/>
  <c r="I7" i="15"/>
  <c r="I10" i="15"/>
  <c r="I22" i="16"/>
  <c r="J22" i="16" s="1"/>
  <c r="I16" i="15"/>
  <c r="J16" i="15" s="1"/>
  <c r="I5" i="16"/>
  <c r="J5" i="16" s="1"/>
  <c r="I39" i="15"/>
  <c r="J39" i="15" s="1"/>
  <c r="I51" i="13"/>
  <c r="J13" i="13"/>
  <c r="I13" i="13"/>
  <c r="I5" i="13"/>
  <c r="J5" i="13" s="1"/>
  <c r="I7" i="14"/>
  <c r="I10" i="13"/>
  <c r="J10" i="13" s="1"/>
  <c r="I12" i="14"/>
  <c r="J12" i="14" s="1"/>
  <c r="I16" i="14"/>
  <c r="J16" i="14" s="1"/>
  <c r="I30" i="14"/>
  <c r="J30" i="14" s="1"/>
  <c r="I21" i="13"/>
  <c r="J21" i="13" s="1"/>
  <c r="I37" i="13"/>
  <c r="J37" i="13" s="1"/>
  <c r="I19" i="14"/>
  <c r="J19" i="14" s="1"/>
  <c r="I20" i="13"/>
  <c r="J30" i="13"/>
  <c r="I30" i="13"/>
  <c r="I18" i="14"/>
  <c r="J18" i="14" s="1"/>
  <c r="I38" i="14"/>
  <c r="I31" i="13"/>
  <c r="J31" i="13" s="1"/>
  <c r="I21" i="14"/>
  <c r="J21" i="14" s="1"/>
  <c r="I31" i="14"/>
  <c r="I26" i="13"/>
  <c r="J26" i="13" s="1"/>
  <c r="I23" i="15"/>
  <c r="I27" i="15"/>
  <c r="I20" i="15"/>
  <c r="I12" i="15"/>
  <c r="I4" i="15"/>
  <c r="I31" i="16"/>
  <c r="J31" i="16" s="1"/>
  <c r="I10" i="16"/>
  <c r="I26" i="15"/>
  <c r="I19" i="16"/>
  <c r="J19" i="16" s="1"/>
  <c r="I18" i="15"/>
  <c r="J18" i="15" s="1"/>
  <c r="I28" i="16"/>
  <c r="J28" i="16" s="1"/>
  <c r="I23" i="16"/>
  <c r="J23" i="16" s="1"/>
  <c r="I37" i="16"/>
  <c r="J37" i="16" s="1"/>
  <c r="I12" i="16"/>
  <c r="J12" i="16" s="1"/>
  <c r="I7" i="16"/>
  <c r="I14" i="16"/>
  <c r="J14" i="16" s="1"/>
  <c r="J36" i="15"/>
  <c r="I36" i="15"/>
  <c r="I31" i="15"/>
  <c r="J31" i="15" s="1"/>
  <c r="J45" i="13"/>
  <c r="I45" i="13"/>
  <c r="I45" i="14"/>
  <c r="J45" i="14" s="1"/>
  <c r="I42" i="13"/>
  <c r="I43" i="13"/>
  <c r="I47" i="14"/>
  <c r="J47" i="14" s="1"/>
  <c r="J41" i="14"/>
  <c r="I41" i="14"/>
  <c r="I54" i="15"/>
  <c r="I49" i="16"/>
  <c r="J43" i="15"/>
  <c r="I43" i="15"/>
  <c r="I51" i="15"/>
  <c r="J51" i="15" s="1"/>
  <c r="I46" i="16"/>
  <c r="I54" i="16"/>
  <c r="J54" i="16" s="1"/>
  <c r="I11" i="12" s="1"/>
  <c r="I48" i="14"/>
  <c r="J48" i="14" s="1"/>
  <c r="I47" i="13"/>
  <c r="I46" i="15"/>
  <c r="I9" i="13"/>
  <c r="I4" i="16"/>
  <c r="E11" i="7"/>
  <c r="J5" i="15" s="1"/>
  <c r="E12" i="7"/>
  <c r="J6" i="16" s="1"/>
  <c r="E13" i="7"/>
  <c r="J7" i="15" s="1"/>
  <c r="E14" i="7"/>
  <c r="J8" i="14" s="1"/>
  <c r="E15" i="7"/>
  <c r="E16" i="7"/>
  <c r="J10" i="15" s="1"/>
  <c r="E17" i="7"/>
  <c r="E18" i="7"/>
  <c r="E19" i="7"/>
  <c r="E20" i="7"/>
  <c r="E21" i="7"/>
  <c r="E22" i="7"/>
  <c r="E23" i="7"/>
  <c r="E24" i="7"/>
  <c r="J18" i="13" s="1"/>
  <c r="E25" i="7"/>
  <c r="J19" i="13" s="1"/>
  <c r="E26" i="7"/>
  <c r="J20" i="14" s="1"/>
  <c r="E27" i="7"/>
  <c r="J21" i="16" s="1"/>
  <c r="E28" i="7"/>
  <c r="E29" i="7"/>
  <c r="E30" i="7"/>
  <c r="J24" i="15" s="1"/>
  <c r="E31" i="7"/>
  <c r="E32" i="7"/>
  <c r="J26" i="14" s="1"/>
  <c r="E33" i="7"/>
  <c r="J27" i="15" s="1"/>
  <c r="E34" i="7"/>
  <c r="E35" i="7"/>
  <c r="E36" i="7"/>
  <c r="J30" i="15" s="1"/>
  <c r="E37" i="7"/>
  <c r="E38" i="7"/>
  <c r="J32" i="16" s="1"/>
  <c r="E39" i="7"/>
  <c r="E40" i="7"/>
  <c r="E41" i="7"/>
  <c r="J35" i="16" s="1"/>
  <c r="E42" i="7"/>
  <c r="E43" i="7"/>
  <c r="E44" i="7"/>
  <c r="E45" i="7"/>
  <c r="E46" i="7"/>
  <c r="E47" i="7"/>
  <c r="J41" i="15" s="1"/>
  <c r="E48" i="7"/>
  <c r="E49" i="7"/>
  <c r="E50" i="7"/>
  <c r="E51" i="7"/>
  <c r="E52" i="7"/>
  <c r="J46" i="15" s="1"/>
  <c r="E53" i="7"/>
  <c r="J47" i="13" s="1"/>
  <c r="E54" i="7"/>
  <c r="E55" i="7"/>
  <c r="J49" i="14" s="1"/>
  <c r="E56" i="7"/>
  <c r="E57" i="7"/>
  <c r="J51" i="13" s="1"/>
  <c r="E58" i="7"/>
  <c r="J52" i="15" s="1"/>
  <c r="E59" i="7"/>
  <c r="E60" i="7"/>
  <c r="E10" i="7"/>
  <c r="D11" i="7"/>
  <c r="D12" i="7"/>
  <c r="D13" i="7"/>
  <c r="D14" i="7"/>
  <c r="D15" i="7"/>
  <c r="J9" i="13" s="1"/>
  <c r="D16" i="7"/>
  <c r="D17" i="7"/>
  <c r="D18" i="7"/>
  <c r="J12" i="15" s="1"/>
  <c r="D19" i="7"/>
  <c r="D20" i="7"/>
  <c r="D21" i="7"/>
  <c r="J15" i="13" s="1"/>
  <c r="D22" i="7"/>
  <c r="D23" i="7"/>
  <c r="D24" i="7"/>
  <c r="D25" i="7"/>
  <c r="D26" i="7"/>
  <c r="J20" i="15" s="1"/>
  <c r="D27" i="7"/>
  <c r="D28" i="7"/>
  <c r="D29" i="7"/>
  <c r="D30" i="7"/>
  <c r="D31" i="7"/>
  <c r="D32" i="7"/>
  <c r="J26" i="15" s="1"/>
  <c r="D33" i="7"/>
  <c r="D34" i="7"/>
  <c r="D35" i="7"/>
  <c r="D36" i="7"/>
  <c r="D37" i="7"/>
  <c r="J31" i="14" s="1"/>
  <c r="D38" i="7"/>
  <c r="D39" i="7"/>
  <c r="D40" i="7"/>
  <c r="D41" i="7"/>
  <c r="J35" i="14" s="1"/>
  <c r="D42" i="7"/>
  <c r="D43" i="7"/>
  <c r="D44" i="7"/>
  <c r="D45" i="7"/>
  <c r="D46" i="7"/>
  <c r="J40" i="15" s="1"/>
  <c r="D47" i="7"/>
  <c r="D48" i="7"/>
  <c r="D49" i="7"/>
  <c r="J43" i="13" s="1"/>
  <c r="D50" i="7"/>
  <c r="D51" i="7"/>
  <c r="D52" i="7"/>
  <c r="D53" i="7"/>
  <c r="D54" i="7"/>
  <c r="D55" i="7"/>
  <c r="J49" i="16" s="1"/>
  <c r="D56" i="7"/>
  <c r="D57" i="7"/>
  <c r="D58" i="7"/>
  <c r="D59" i="7"/>
  <c r="D60" i="7"/>
  <c r="D10" i="7"/>
  <c r="J4" i="16" s="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10" i="12" l="1"/>
  <c r="J11" i="13"/>
  <c r="J54" i="13"/>
  <c r="I8" i="12" s="1"/>
  <c r="J50" i="16"/>
  <c r="G11" i="12" s="1"/>
  <c r="J42" i="13"/>
  <c r="J38" i="16"/>
  <c r="J22" i="14"/>
  <c r="J14" i="15"/>
  <c r="J4" i="13"/>
  <c r="J23" i="15"/>
  <c r="J45" i="15"/>
  <c r="J33" i="14"/>
  <c r="J29" i="13"/>
  <c r="J25" i="14"/>
  <c r="J17" i="16"/>
  <c r="H9" i="12"/>
  <c r="J32" i="13"/>
  <c r="J10" i="16"/>
  <c r="J54" i="14"/>
  <c r="I9" i="12" s="1"/>
  <c r="J8" i="16"/>
  <c r="J6" i="15"/>
  <c r="J8" i="13"/>
  <c r="J38" i="14"/>
  <c r="J35" i="13"/>
  <c r="J50" i="13"/>
  <c r="J36" i="14"/>
  <c r="J46" i="16"/>
  <c r="F11" i="12" s="1"/>
  <c r="J54" i="15"/>
  <c r="I10" i="12" s="1"/>
  <c r="J46" i="14"/>
  <c r="J30" i="16"/>
  <c r="F10" i="12"/>
  <c r="I51" i="1"/>
  <c r="J51" i="1" s="1"/>
  <c r="I39" i="1"/>
  <c r="J39" i="1" s="1"/>
  <c r="I27" i="1"/>
  <c r="J27" i="1" s="1"/>
  <c r="I19" i="1"/>
  <c r="J19" i="1" s="1"/>
  <c r="J53" i="1"/>
  <c r="I53" i="1"/>
  <c r="I45" i="1"/>
  <c r="J45" i="1" s="1"/>
  <c r="J37" i="1"/>
  <c r="I37" i="1"/>
  <c r="I29" i="1"/>
  <c r="J29" i="1" s="1"/>
  <c r="I25" i="1"/>
  <c r="J25" i="1" s="1"/>
  <c r="I17" i="1"/>
  <c r="J17" i="1" s="1"/>
  <c r="H11" i="12"/>
  <c r="J33" i="16"/>
  <c r="I52" i="1"/>
  <c r="J52" i="1" s="1"/>
  <c r="I48" i="1"/>
  <c r="J48" i="1" s="1"/>
  <c r="I44" i="1"/>
  <c r="J44" i="1" s="1"/>
  <c r="J40" i="1"/>
  <c r="I40" i="1"/>
  <c r="J36" i="1"/>
  <c r="I36" i="1"/>
  <c r="J32" i="1"/>
  <c r="I32" i="1"/>
  <c r="I28" i="1"/>
  <c r="J28" i="1" s="1"/>
  <c r="J24" i="1"/>
  <c r="I24" i="1"/>
  <c r="I20" i="1"/>
  <c r="J20" i="1" s="1"/>
  <c r="J16" i="1"/>
  <c r="I16" i="1"/>
  <c r="J47" i="1"/>
  <c r="I47" i="1"/>
  <c r="J31" i="1"/>
  <c r="I31" i="1"/>
  <c r="I15" i="1"/>
  <c r="J15" i="1" s="1"/>
  <c r="J7" i="16"/>
  <c r="J4" i="15"/>
  <c r="J20" i="13"/>
  <c r="J7" i="14"/>
  <c r="J17" i="13"/>
  <c r="J29" i="14"/>
  <c r="J11" i="15"/>
  <c r="I35" i="1"/>
  <c r="J35" i="1" s="1"/>
  <c r="G9" i="12"/>
  <c r="G10" i="12"/>
  <c r="F9" i="12"/>
  <c r="I54" i="1"/>
  <c r="J54" i="1" s="1"/>
  <c r="I7" i="12" s="1"/>
  <c r="I50" i="1"/>
  <c r="J50" i="1" s="1"/>
  <c r="I46" i="1"/>
  <c r="J46" i="1" s="1"/>
  <c r="I42" i="1"/>
  <c r="J42" i="1" s="1"/>
  <c r="I38" i="1"/>
  <c r="J38" i="1" s="1"/>
  <c r="I34" i="1"/>
  <c r="J34" i="1" s="1"/>
  <c r="I30" i="1"/>
  <c r="J30" i="1" s="1"/>
  <c r="I26" i="1"/>
  <c r="J26" i="1" s="1"/>
  <c r="I22" i="1"/>
  <c r="J22" i="1" s="1"/>
  <c r="I18" i="1"/>
  <c r="J18" i="1" s="1"/>
  <c r="I43" i="1"/>
  <c r="J43" i="1" s="1"/>
  <c r="I23" i="1"/>
  <c r="J23" i="1" s="1"/>
  <c r="I49" i="1"/>
  <c r="J49" i="1" s="1"/>
  <c r="I41" i="1"/>
  <c r="J41" i="1" s="1"/>
  <c r="I33" i="1"/>
  <c r="J33" i="1" s="1"/>
  <c r="I21" i="1"/>
  <c r="J21" i="1" s="1"/>
  <c r="H8" i="12"/>
  <c r="G8" i="12"/>
  <c r="H7" i="1"/>
  <c r="H8" i="1"/>
  <c r="H9" i="1"/>
  <c r="H10" i="1"/>
  <c r="H11" i="1"/>
  <c r="H12" i="1"/>
  <c r="H13" i="1"/>
  <c r="H14" i="1"/>
  <c r="H5" i="1"/>
  <c r="H6" i="1"/>
  <c r="H4" i="1"/>
  <c r="J4" i="1" s="1"/>
  <c r="E9" i="12" l="1"/>
  <c r="E11" i="12"/>
  <c r="E10" i="12"/>
  <c r="J14" i="1"/>
  <c r="I14" i="1"/>
  <c r="I10" i="1"/>
  <c r="J10" i="1" s="1"/>
  <c r="J13" i="1"/>
  <c r="I13" i="1"/>
  <c r="I9" i="1"/>
  <c r="J9" i="1" s="1"/>
  <c r="I12" i="1"/>
  <c r="J12" i="1" s="1"/>
  <c r="I8" i="1"/>
  <c r="J8" i="1" s="1"/>
  <c r="I5" i="1"/>
  <c r="J5" i="1" s="1"/>
  <c r="J11" i="1"/>
  <c r="I11" i="1"/>
  <c r="J7" i="1"/>
  <c r="I7" i="1"/>
  <c r="I6" i="1"/>
  <c r="J6" i="1" s="1"/>
  <c r="I4" i="1"/>
  <c r="E8" i="12"/>
  <c r="F8" i="12"/>
  <c r="F7" i="12"/>
  <c r="H7" i="12"/>
  <c r="G7" i="12"/>
  <c r="E7" i="12" l="1"/>
  <c r="J7" i="12" l="1"/>
  <c r="J11" i="12"/>
  <c r="J8" i="12"/>
  <c r="J10" i="12"/>
  <c r="J9" i="12"/>
  <c r="C10" i="12" l="1"/>
  <c r="C9" i="12"/>
  <c r="C8" i="12"/>
  <c r="C11" i="12"/>
  <c r="C7"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Sheet1" description="Connection to the 'Sheet1' query in the workbook." type="5" refreshedVersion="7" background="1" saveData="1">
    <dbPr connection="provider=Microsoft.Mashup.OleDb.1;data source=$Workbook$;location=Sheet1;extended properties=" command="SELECT * FROM [Sheet1]"/>
  </connection>
  <connection id="2" xr16:uid="{00000000-0015-0000-FFFF-FFFF01000000}" keepAlive="1" name="Query - Table 0" description="Connection to the 'Table 0' query in the workbook." type="5" refreshedVersion="6" background="1" saveData="1">
    <dbPr connection="provider=Microsoft.Mashup.OleDb.1;data source=$Workbook$;location=&quot;Table 0&quot;;extended properties=" command="SELECT * FROM [Table 0]"/>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<sst xmlns="http://schemas.openxmlformats.org/spreadsheetml/2006/main" count="624" uniqueCount="136">
  <si>
    <t>No</t>
  </si>
  <si>
    <t>Date</t>
  </si>
  <si>
    <t>Stage</t>
  </si>
  <si>
    <t>Team1</t>
  </si>
  <si>
    <t>Team2</t>
  </si>
  <si>
    <t>Goals1</t>
  </si>
  <si>
    <t>Goals2</t>
  </si>
  <si>
    <t>A</t>
  </si>
  <si>
    <t>Turkey</t>
  </si>
  <si>
    <t>Italy</t>
  </si>
  <si>
    <t>Wales</t>
  </si>
  <si>
    <t>Switzerland</t>
  </si>
  <si>
    <t>B</t>
  </si>
  <si>
    <t>Denmark</t>
  </si>
  <si>
    <t>Finland</t>
  </si>
  <si>
    <t>Belgium</t>
  </si>
  <si>
    <t>Russia</t>
  </si>
  <si>
    <t>D</t>
  </si>
  <si>
    <t>Netherlands</t>
  </si>
  <si>
    <t>Ukraine</t>
  </si>
  <si>
    <t>C</t>
  </si>
  <si>
    <t>Austria</t>
  </si>
  <si>
    <t>England</t>
  </si>
  <si>
    <t>Croatia</t>
  </si>
  <si>
    <t>Czech Republic</t>
  </si>
  <si>
    <t>E</t>
  </si>
  <si>
    <t>Spain</t>
  </si>
  <si>
    <t>Sweden</t>
  </si>
  <si>
    <t>Poland</t>
  </si>
  <si>
    <t>F</t>
  </si>
  <si>
    <t>Portugal</t>
  </si>
  <si>
    <t>France</t>
  </si>
  <si>
    <t>Germany</t>
  </si>
  <si>
    <t>1/8</t>
  </si>
  <si>
    <t>1A</t>
  </si>
  <si>
    <t>2C</t>
  </si>
  <si>
    <t>2A</t>
  </si>
  <si>
    <t>2B</t>
  </si>
  <si>
    <t>1B</t>
  </si>
  <si>
    <t>3A/D/E/F</t>
  </si>
  <si>
    <t>1C</t>
  </si>
  <si>
    <t>3D/E/F</t>
  </si>
  <si>
    <t>1F</t>
  </si>
  <si>
    <t>3A/B/C</t>
  </si>
  <si>
    <t>2D</t>
  </si>
  <si>
    <t>2E</t>
  </si>
  <si>
    <t>1E</t>
  </si>
  <si>
    <t>3A/B/C/D</t>
  </si>
  <si>
    <t>1D</t>
  </si>
  <si>
    <t>2F</t>
  </si>
  <si>
    <t>1/4</t>
  </si>
  <si>
    <t>W 41</t>
  </si>
  <si>
    <t>W 42</t>
  </si>
  <si>
    <t>W 39</t>
  </si>
  <si>
    <t>W 37</t>
  </si>
  <si>
    <t>W 40</t>
  </si>
  <si>
    <t>W 38</t>
  </si>
  <si>
    <t>W 43</t>
  </si>
  <si>
    <t>W 44</t>
  </si>
  <si>
    <t>1/2</t>
  </si>
  <si>
    <t>W 45</t>
  </si>
  <si>
    <t>W 46</t>
  </si>
  <si>
    <t>W 48</t>
  </si>
  <si>
    <t>W 47</t>
  </si>
  <si>
    <t>Final</t>
  </si>
  <si>
    <t>W 50</t>
  </si>
  <si>
    <t>Match</t>
  </si>
  <si>
    <t xml:space="preserve">exact </t>
  </si>
  <si>
    <t>porcial</t>
  </si>
  <si>
    <t>group</t>
  </si>
  <si>
    <t>points</t>
  </si>
  <si>
    <t>T1</t>
  </si>
  <si>
    <t>T2</t>
  </si>
  <si>
    <t>G1</t>
  </si>
  <si>
    <t>G2</t>
  </si>
  <si>
    <t>Ind</t>
  </si>
  <si>
    <t>Points</t>
  </si>
  <si>
    <t>no match</t>
  </si>
  <si>
    <t>winner 1st</t>
  </si>
  <si>
    <t>winner 2nd</t>
  </si>
  <si>
    <t>draw</t>
  </si>
  <si>
    <t>Total</t>
  </si>
  <si>
    <t>Group</t>
  </si>
  <si>
    <t>Rank</t>
  </si>
  <si>
    <t>Player</t>
  </si>
  <si>
    <t>Schedule</t>
  </si>
  <si>
    <t>SET</t>
  </si>
  <si>
    <t>W 49</t>
  </si>
  <si>
    <t>Info</t>
  </si>
  <si>
    <t>Fill only</t>
  </si>
  <si>
    <t>WORKSHEETS:</t>
  </si>
  <si>
    <t>You can update data below using option Refresh (Right click in data region and select Refresh)</t>
  </si>
  <si>
    <t>Sweepstake Dashbaord</t>
  </si>
  <si>
    <t>CELLS:</t>
  </si>
  <si>
    <t>Dashboard</t>
  </si>
  <si>
    <t>Place</t>
  </si>
  <si>
    <t>Rome</t>
  </si>
  <si>
    <t>Baku</t>
  </si>
  <si>
    <t>Copenhagen</t>
  </si>
  <si>
    <t>Saint Petersburg</t>
  </si>
  <si>
    <t>Amsterdam</t>
  </si>
  <si>
    <t>Bucharest</t>
  </si>
  <si>
    <t>North Macedonia</t>
  </si>
  <si>
    <t>London</t>
  </si>
  <si>
    <t>Glasgow</t>
  </si>
  <si>
    <t>Scotland</t>
  </si>
  <si>
    <t>Slovakia</t>
  </si>
  <si>
    <t>Budapest</t>
  </si>
  <si>
    <t>Hungary</t>
  </si>
  <si>
    <t>Munich</t>
  </si>
  <si>
    <t>Round of 16</t>
  </si>
  <si>
    <t>Quarterfinals</t>
  </si>
  <si>
    <t>Semifinals</t>
  </si>
  <si>
    <t>(Name)</t>
  </si>
  <si>
    <t>Prepared by EEXCEL</t>
  </si>
  <si>
    <t>Excel EURO2020 Sweepstake</t>
  </si>
  <si>
    <t>Select the Player &gt;&gt;&gt;</t>
  </si>
  <si>
    <t>Fully automated. Players selection Combo Box</t>
  </si>
  <si>
    <t>Current Info Sheet</t>
  </si>
  <si>
    <t>Hidden Sheet Settings. You can declare point for each match or stage</t>
  </si>
  <si>
    <t xml:space="preserve">1.  If the player correctly predicted the exact outcome of the match, (Result and Score) they will receive 3 points.  </t>
  </si>
  <si>
    <t xml:space="preserve">2.  If the player correctly predicted the winner of the match or a draw, they will earn 1 point </t>
  </si>
  <si>
    <t>3.  In any other case, the player will receive 0 points. </t>
  </si>
  <si>
    <t xml:space="preserve">4.  If multiple players finish on the same number of points, there finishing order in the table will be decided based on whichever of the players predicted an accurate result the most times.  </t>
  </si>
  <si>
    <t>5.  In other cases, players will take the same position. </t>
  </si>
  <si>
    <t>6.  These rules are automatically implemented; therefore, the table will sum up the results of all the players.</t>
  </si>
  <si>
    <t>Sweepstake Rules of game</t>
  </si>
  <si>
    <t>The user fills the sheet in, only using the yellow boxes, players names and types of results of individual players for matches.</t>
  </si>
  <si>
    <t xml:space="preserve">The system formula counts the number of points each player earned in each of the matches based on the following rules. </t>
  </si>
  <si>
    <t xml:space="preserve">The results of matches (Schedule) are taken from the website by Power query </t>
  </si>
  <si>
    <t>UPGRADE:</t>
  </si>
  <si>
    <t>Power Query. Fully automated after refresh data</t>
  </si>
  <si>
    <t>Players Sheet. Type your predictions and name your Sheet</t>
  </si>
  <si>
    <t>https://docs.google.com/spreadsheets/d/1kP3uKjyd7B_j-R9TSf-JZ2TCuVAc1PMV-nl4VFUNilg/edit#gid=0</t>
  </si>
  <si>
    <t>This is free version 05, Home edition for 5 players</t>
  </si>
  <si>
    <t>Seville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</si>
</sst>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font>
    <font>
      <sz val="8"/>
      <name val="Calibri"/>
      <family val="2"/>
    </font>
    <font>
      <sz val="11"/>
      <color theme="0"/>
      <name val="Calibri"/>
      <family val="2"/>
    </font>
    <font>
      <b/>
      <sz val="11"/>
      <color rgb="FFFA7D00"/>
      <name val="Calibri"/>
      <family val="2"/>
    </font>
    <font>
      <sz val="11"/>
      <color rgb="FFFF0000"/>
      <name val="Calibri"/>
      <family val="2"/>
    </font>
    <font>
      <sz val="11"/>
      <name val="Calibri"/>
      <family val="2"/>
    </font>
    <font>
      <u/>
      <sz val="11"/>
      <color theme="10"/>
      <name val="Calibri"/>
      <family val="2"/>
    </font>
    <font>
      <b/>
      <sz val="11"/>
      <color theme="1"/>
      <name val="Calibri"/>
      <family val="2"/>
    </font>
    <font>
      <sz val="12"/>
      <color theme="1"/>
      <name val="Calibri"/>
      <family val="2"/>
    </font>
    <font>
      <i/>
      <sz val="11"/>
      <color theme="1"/>
      <name val="Calibri"/>
      <family val="2"/>
    </font>
    <font>
      <b/>
      <sz val="28"/>
      <color theme="1"/>
      <name val="Calibri"/>
      <family val="2"/>
    </font>
    <font>
      <sz val="12"/>
      <name val="Calibri"/>
      <family val="2"/>
    </font>
    <font>
      <b/>
      <sz val="26"/>
      <color theme="0"/>
      <name val="Biome"/>
      <family val="2"/>
    </font>
    <font>
      <b/>
      <sz val="26"/>
      <color theme="1"/>
      <name val="Calibri"/>
      <family val="2"/>
    </font>
    <font>
      <sz val="11"/>
      <color rgb="FF000000"/>
      <name val="Calibri"/>
      <family val="2"/>
    </font>
    <font>
      <b/>
      <sz val="11"/>
      <color rgb="FF000000"/>
      <name val="Calibri"/>
      <family val="2"/>
    </font>
    <font>
      <i/>
      <sz val="11"/>
      <name val="Calibri"/>
      <family val="2"/>
    </font>
  </fonts>
  <fills count="11">
    <fill>
      <patternFill patternType="none"/>
    </fill>
    <fill>
      <patternFill patternType="gray125"/>
    </fill>
    <fill>
      <patternFill patternType="solid">
        <fgColor rgb="FFFFFFCC"/>
        <bgColor indexed="64"/>
      </patternFill>
    </fill>
    <fill>
      <patternFill patternType="solid">
        <fgColor theme="9" tint="0.79998168889431442"/>
        <bgColor theme="9" tint="0.79998168889431442"/>
      </patternFill>
    </fill>
    <fill>
      <patternFill patternType="solid">
        <fgColor theme="1"/>
        <bgColor indexed="64"/>
      </patternFill>
    </fill>
    <fill>
      <patternFill patternType="solid">
        <fgColor theme="5" tint="-0.249977111117893"/>
        <bgColor indexed="64"/>
      </patternFill>
    </fill>
    <fill>
      <patternFill patternType="solid">
        <fgColor rgb="FFF2F2F2"/>
      </patternFill>
    </fill>
    <fill>
      <patternFill patternType="solid">
        <fgColor theme="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1" tint="0.49998474074526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theme="9" tint="0.39997558519241921"/>
      </right>
      <top style="thin">
        <color theme="9" tint="0.39997558519241921"/>
      </top>
      <bottom style="thin">
        <color theme="9" tint="0.39997558519241921"/>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dashed">
        <color theme="1"/>
      </left>
      <right style="dashed">
        <color theme="1"/>
      </right>
      <top style="dashed">
        <color theme="1"/>
      </top>
      <bottom style="dashed">
        <color theme="1"/>
      </bottom>
      <diagonal/>
    </border>
    <border>
      <left/>
      <right/>
      <top/>
      <bottom style="thin">
        <color indexed="64"/>
      </bottom>
      <diagonal/>
    </border>
  </borders>
  <cellStyleXfs count="3">
    <xf numFmtId="0" fontId="0" fillId="0" borderId="0"/>
    <xf numFmtId="0" fontId="3" fillId="6" borderId="3" applyNumberFormat="0" applyAlignment="0" applyProtection="0"/>
    <xf numFmtId="0" fontId="6" fillId="0" borderId="0" applyNumberFormat="0" applyFill="0" applyBorder="0" applyAlignment="0" applyProtection="0"/>
  </cellStyleXfs>
  <cellXfs count="70">
    <xf numFmtId="0" fontId="0" fillId="0" borderId="0" xfId="0"/>
    <xf numFmtId="0" fontId="0" fillId="2" borderId="1" xfId="0" applyFill="1" applyBorder="1" applyAlignment="1" applyProtection="1">
      <alignment horizontal="center"/>
      <protection locked="0"/>
    </xf>
    <xf numFmtId="0" fontId="0" fillId="0" borderId="1" xfId="0" applyBorder="1"/>
    <xf numFmtId="0" fontId="0" fillId="0" borderId="1" xfId="0" applyNumberFormat="1" applyFont="1" applyFill="1" applyBorder="1"/>
    <xf numFmtId="0" fontId="2" fillId="4" borderId="1" xfId="0" applyFont="1" applyFill="1" applyBorder="1"/>
    <xf numFmtId="14" fontId="0" fillId="0" borderId="1" xfId="0" applyNumberFormat="1" applyFont="1" applyFill="1" applyBorder="1"/>
    <xf numFmtId="0" fontId="0" fillId="3" borderId="2" xfId="0" applyNumberFormat="1" applyFont="1" applyFill="1" applyBorder="1"/>
    <xf numFmtId="0" fontId="0" fillId="0" borderId="0" xfId="0" applyProtection="1"/>
    <xf numFmtId="0" fontId="0" fillId="0" borderId="1" xfId="0" applyFill="1" applyBorder="1" applyProtection="1"/>
    <xf numFmtId="0" fontId="0" fillId="0" borderId="1" xfId="0" applyBorder="1" applyProtection="1"/>
    <xf numFmtId="0" fontId="0" fillId="0" borderId="1" xfId="0" applyNumberFormat="1" applyFont="1" applyFill="1" applyBorder="1" applyProtection="1"/>
    <xf numFmtId="0" fontId="0" fillId="0" borderId="0" xfId="0" applyFill="1" applyProtection="1"/>
    <xf numFmtId="0" fontId="3" fillId="6" borderId="3" xfId="1" applyAlignment="1" applyProtection="1">
      <alignment horizontal="center"/>
    </xf>
    <xf numFmtId="0" fontId="4" fillId="0" borderId="0" xfId="0" applyFont="1" applyProtection="1">
      <protection locked="0"/>
    </xf>
    <xf numFmtId="0" fontId="0" fillId="5" borderId="0" xfId="0" applyFill="1" applyProtection="1">
      <protection locked="0"/>
    </xf>
    <xf numFmtId="0" fontId="0" fillId="2" borderId="1" xfId="0" applyFill="1" applyBorder="1" applyProtection="1">
      <protection locked="0"/>
    </xf>
    <xf numFmtId="0" fontId="0" fillId="0" borderId="0" xfId="0" applyAlignment="1">
      <alignment horizontal="left" indent="1"/>
    </xf>
    <xf numFmtId="0" fontId="0" fillId="0" borderId="0" xfId="0" applyAlignment="1">
      <alignment horizontal="center"/>
    </xf>
    <xf numFmtId="0" fontId="8" fillId="0" borderId="0" xfId="0" applyFont="1"/>
    <xf numFmtId="0" fontId="10" fillId="0" borderId="0" xfId="0" applyFont="1"/>
    <xf numFmtId="0" fontId="0" fillId="8" borderId="0" xfId="0" applyFill="1" applyBorder="1"/>
    <xf numFmtId="0" fontId="0" fillId="8" borderId="7" xfId="0" applyFill="1" applyBorder="1"/>
    <xf numFmtId="0" fontId="0" fillId="8" borderId="9" xfId="0" applyFill="1" applyBorder="1"/>
    <xf numFmtId="0" fontId="0" fillId="8" borderId="10" xfId="0" applyFill="1" applyBorder="1"/>
    <xf numFmtId="0" fontId="0" fillId="8" borderId="6" xfId="0" applyFill="1" applyBorder="1"/>
    <xf numFmtId="0" fontId="0" fillId="8" borderId="8" xfId="0" applyFill="1" applyBorder="1"/>
    <xf numFmtId="0" fontId="7" fillId="8" borderId="0" xfId="0" applyFont="1" applyFill="1" applyBorder="1" applyAlignment="1">
      <alignment horizontal="left" vertical="center"/>
    </xf>
    <xf numFmtId="0" fontId="13" fillId="0" borderId="0" xfId="0" applyFont="1"/>
    <xf numFmtId="0" fontId="13" fillId="0" borderId="0" xfId="0" applyFont="1" applyAlignment="1">
      <alignment horizontal="left" indent="1"/>
    </xf>
    <xf numFmtId="0" fontId="0" fillId="0" borderId="0" xfId="0" applyNumberFormat="1"/>
    <xf numFmtId="14" fontId="0" fillId="0" borderId="0" xfId="0" applyNumberFormat="1"/>
    <xf numFmtId="0" fontId="0" fillId="0" borderId="0" xfId="0" applyFill="1" applyBorder="1"/>
    <xf numFmtId="0" fontId="9" fillId="0" borderId="0" xfId="0" applyFont="1" applyFill="1" applyBorder="1"/>
    <xf numFmtId="0" fontId="8" fillId="0" borderId="6" xfId="0" applyFont="1" applyFill="1" applyBorder="1"/>
    <xf numFmtId="0" fontId="0" fillId="0" borderId="6" xfId="0" applyFill="1" applyBorder="1"/>
    <xf numFmtId="0" fontId="8" fillId="0" borderId="7" xfId="0" applyFont="1" applyFill="1" applyBorder="1"/>
    <xf numFmtId="0" fontId="0" fillId="0" borderId="7" xfId="0" applyFill="1" applyBorder="1"/>
    <xf numFmtId="0" fontId="0" fillId="0" borderId="8" xfId="0" applyFill="1" applyBorder="1"/>
    <xf numFmtId="0" fontId="0" fillId="0" borderId="9" xfId="0" applyFill="1" applyBorder="1"/>
    <xf numFmtId="0" fontId="0" fillId="0" borderId="10" xfId="0" applyFill="1" applyBorder="1"/>
    <xf numFmtId="0" fontId="7" fillId="0" borderId="0" xfId="0" applyFont="1" applyFill="1" applyBorder="1"/>
    <xf numFmtId="0" fontId="5" fillId="0" borderId="0" xfId="0" applyNumberFormat="1" applyFont="1" applyFill="1"/>
    <xf numFmtId="0" fontId="5" fillId="0" borderId="0" xfId="0" applyNumberFormat="1" applyFont="1"/>
    <xf numFmtId="0" fontId="5" fillId="0" borderId="3" xfId="1" applyNumberFormat="1" applyFont="1" applyFill="1" applyProtection="1">
      <protection locked="0"/>
    </xf>
    <xf numFmtId="0" fontId="0" fillId="9" borderId="1" xfId="0" applyFill="1" applyBorder="1"/>
    <xf numFmtId="0" fontId="0" fillId="0" borderId="9" xfId="0" applyFill="1" applyBorder="1" applyAlignment="1">
      <alignment horizontal="right"/>
    </xf>
    <xf numFmtId="0" fontId="6" fillId="0" borderId="0" xfId="2" applyFill="1" applyBorder="1" applyAlignment="1">
      <alignment horizontal="right"/>
    </xf>
    <xf numFmtId="0" fontId="2" fillId="7" borderId="1" xfId="0" applyFont="1" applyFill="1" applyBorder="1"/>
    <xf numFmtId="0" fontId="0" fillId="8" borderId="0" xfId="0" applyFill="1" applyBorder="1" applyAlignment="1">
      <alignment horizontal="right"/>
    </xf>
    <xf numFmtId="0" fontId="14" fillId="0" borderId="0" xfId="0" applyFont="1"/>
    <xf numFmtId="0" fontId="15" fillId="0" borderId="0" xfId="0" applyFont="1" applyAlignment="1">
      <alignment horizontal="left" vertical="center"/>
    </xf>
    <xf numFmtId="0" fontId="15" fillId="0" borderId="0" xfId="0" applyFont="1"/>
    <xf numFmtId="0" fontId="5" fillId="0" borderId="0" xfId="0" applyFont="1" applyFill="1" applyBorder="1" applyAlignment="1">
      <alignment horizontal="left" indent="1"/>
    </xf>
    <xf numFmtId="0" fontId="0" fillId="0" borderId="0" xfId="0" applyFont="1" applyFill="1" applyBorder="1"/>
    <xf numFmtId="0" fontId="0" fillId="0" borderId="0" xfId="0" applyFont="1" applyFill="1" applyBorder="1" applyAlignment="1">
      <alignment horizontal="left" indent="1"/>
    </xf>
    <xf numFmtId="0" fontId="5" fillId="6" borderId="12" xfId="1" applyFont="1" applyBorder="1"/>
    <xf numFmtId="0" fontId="6" fillId="6" borderId="12" xfId="2" applyFill="1" applyBorder="1"/>
    <xf numFmtId="0" fontId="2" fillId="10" borderId="12" xfId="0" applyFont="1" applyFill="1" applyBorder="1"/>
    <xf numFmtId="0" fontId="5" fillId="0" borderId="1" xfId="0" applyFont="1" applyFill="1" applyBorder="1" applyAlignment="1">
      <alignment horizontal="left" indent="1"/>
    </xf>
    <xf numFmtId="0" fontId="16" fillId="0" borderId="1" xfId="0" applyFont="1" applyFill="1" applyBorder="1" applyAlignment="1">
      <alignment horizontal="left" indent="1"/>
    </xf>
    <xf numFmtId="0" fontId="5" fillId="8" borderId="0" xfId="0" applyFont="1" applyFill="1" applyBorder="1" applyProtection="1">
      <protection locked="0"/>
    </xf>
    <xf numFmtId="0" fontId="6" fillId="0" borderId="0" xfId="2"/>
    <xf numFmtId="0" fontId="14" fillId="0" borderId="0" xfId="0" applyFont="1" applyAlignment="1">
      <alignment horizontal="left" wrapText="1"/>
    </xf>
    <xf numFmtId="0" fontId="12" fillId="4" borderId="4" xfId="0" applyFont="1" applyFill="1" applyBorder="1" applyAlignment="1">
      <alignment horizontal="center"/>
    </xf>
    <xf numFmtId="0" fontId="12" fillId="4" borderId="5" xfId="0" applyFont="1" applyFill="1" applyBorder="1" applyAlignment="1">
      <alignment horizontal="center"/>
    </xf>
    <xf numFmtId="0" fontId="11" fillId="0" borderId="0" xfId="0" applyFont="1" applyFill="1" applyBorder="1" applyAlignment="1">
      <alignment horizontal="center"/>
    </xf>
    <xf numFmtId="0" fontId="0" fillId="0" borderId="9" xfId="0" applyFill="1" applyBorder="1" applyAlignment="1">
      <alignment horizontal="center"/>
    </xf>
    <xf numFmtId="0" fontId="12" fillId="4" borderId="11" xfId="0" applyFont="1" applyFill="1" applyBorder="1" applyAlignment="1">
      <alignment horizontal="center"/>
    </xf>
    <xf numFmtId="0" fontId="2" fillId="4" borderId="0" xfId="0" applyFont="1" applyFill="1" applyAlignment="1" applyProtection="1">
      <alignment horizontal="center"/>
    </xf>
    <xf numFmtId="0" fontId="2" fillId="4" borderId="13" xfId="0" applyFont="1" applyFill="1" applyBorder="1" applyAlignment="1" applyProtection="1">
      <alignment horizontal="center"/>
    </xf>
  </cellXfs>
  <cellStyles count="3">
    <cellStyle name="Calculation" xfId="1" builtinId="22"/>
    <cellStyle name="Hyperlink" xfId="2" builtinId="8"/>
    <cellStyle name="Normal" xfId="0" builtinId="0"/>
  </cellStyles>
  <dxfs count="8">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0" formatCode="General"/>
    </dxf>
    <dxf>
      <fill>
        <patternFill>
          <bgColor theme="9" tint="0.59996337778862885"/>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Dashboard!$E$6</c:f>
              <c:strCache>
                <c:ptCount val="1"/>
                <c:pt idx="0">
                  <c:v>Group</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Dashboard!$D$7:$D$11</c:f>
              <c:strCache>
                <c:ptCount val="5"/>
                <c:pt idx="0">
                  <c:v>01</c:v>
                </c:pt>
                <c:pt idx="1">
                  <c:v>02</c:v>
                </c:pt>
                <c:pt idx="2">
                  <c:v>03</c:v>
                </c:pt>
                <c:pt idx="3">
                  <c:v>04</c:v>
                </c:pt>
                <c:pt idx="4">
                  <c:v>05</c:v>
                </c:pt>
              </c:strCache>
            </c:strRef>
          </c:cat>
          <c:val>
            <c:numRef>
              <c:f>Dashboard!$E$7:$E$11</c:f>
              <c:numCache>
                <c:formatCode>General</c:formatCode>
                <c:ptCount val="5"/>
                <c:pt idx="0">
                  <c:v>16</c:v>
                </c:pt>
                <c:pt idx="1">
                  <c:v>20</c:v>
                </c:pt>
                <c:pt idx="2">
                  <c:v>16</c:v>
                </c:pt>
                <c:pt idx="3">
                  <c:v>20</c:v>
                </c:pt>
                <c:pt idx="4">
                  <c:v>14</c:v>
                </c:pt>
              </c:numCache>
            </c:numRef>
          </c:val>
          <c:extLst>
            <c:ext xmlns:c16="http://schemas.microsoft.com/office/drawing/2014/chart" uri="{C3380CC4-5D6E-409C-BE32-E72D297353CC}">
              <c16:uniqueId val="{00000000-DF2C-4A53-9828-BC5CC0B4E31E}"/>
            </c:ext>
          </c:extLst>
        </c:ser>
        <c:ser>
          <c:idx val="1"/>
          <c:order val="1"/>
          <c:tx>
            <c:strRef>
              <c:f>Dashboard!$F$6</c:f>
              <c:strCache>
                <c:ptCount val="1"/>
                <c:pt idx="0">
                  <c:v>1/8</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Dashboard!$D$7:$D$11</c:f>
              <c:strCache>
                <c:ptCount val="5"/>
                <c:pt idx="0">
                  <c:v>01</c:v>
                </c:pt>
                <c:pt idx="1">
                  <c:v>02</c:v>
                </c:pt>
                <c:pt idx="2">
                  <c:v>03</c:v>
                </c:pt>
                <c:pt idx="3">
                  <c:v>04</c:v>
                </c:pt>
                <c:pt idx="4">
                  <c:v>05</c:v>
                </c:pt>
              </c:strCache>
            </c:strRef>
          </c:cat>
          <c:val>
            <c:numRef>
              <c:f>Dashboard!$F$7:$F$11</c:f>
              <c:numCache>
                <c:formatCode>General</c:formatCode>
                <c:ptCount val="5"/>
                <c:pt idx="0">
                  <c:v>4</c:v>
                </c:pt>
                <c:pt idx="1">
                  <c:v>7</c:v>
                </c:pt>
                <c:pt idx="2">
                  <c:v>1</c:v>
                </c:pt>
                <c:pt idx="3">
                  <c:v>7</c:v>
                </c:pt>
                <c:pt idx="4">
                  <c:v>1</c:v>
                </c:pt>
              </c:numCache>
            </c:numRef>
          </c:val>
          <c:extLst>
            <c:ext xmlns:c16="http://schemas.microsoft.com/office/drawing/2014/chart" uri="{C3380CC4-5D6E-409C-BE32-E72D297353CC}">
              <c16:uniqueId val="{00000001-DF2C-4A53-9828-BC5CC0B4E31E}"/>
            </c:ext>
          </c:extLst>
        </c:ser>
        <c:ser>
          <c:idx val="2"/>
          <c:order val="2"/>
          <c:tx>
            <c:strRef>
              <c:f>Dashboard!$G$6</c:f>
              <c:strCache>
                <c:ptCount val="1"/>
                <c:pt idx="0">
                  <c:v>1/4</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Dashboard!$D$7:$D$11</c:f>
              <c:strCache>
                <c:ptCount val="5"/>
                <c:pt idx="0">
                  <c:v>01</c:v>
                </c:pt>
                <c:pt idx="1">
                  <c:v>02</c:v>
                </c:pt>
                <c:pt idx="2">
                  <c:v>03</c:v>
                </c:pt>
                <c:pt idx="3">
                  <c:v>04</c:v>
                </c:pt>
                <c:pt idx="4">
                  <c:v>05</c:v>
                </c:pt>
              </c:strCache>
            </c:strRef>
          </c:cat>
          <c:val>
            <c:numRef>
              <c:f>Dashboard!$G$7:$G$11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DF2C-4A53-9828-BC5CC0B4E31E}"/>
            </c:ext>
          </c:extLst>
        </c:ser>
        <c:ser>
          <c:idx val="3"/>
          <c:order val="3"/>
          <c:tx>
            <c:strRef>
              <c:f>Dashboard!$H$6</c:f>
              <c:strCache>
                <c:ptCount val="1"/>
                <c:pt idx="0">
                  <c:v>1/2</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Dashboard!$D$7:$D$11</c:f>
              <c:strCache>
                <c:ptCount val="5"/>
                <c:pt idx="0">
                  <c:v>01</c:v>
                </c:pt>
                <c:pt idx="1">
                  <c:v>02</c:v>
                </c:pt>
                <c:pt idx="2">
                  <c:v>03</c:v>
                </c:pt>
                <c:pt idx="3">
                  <c:v>04</c:v>
                </c:pt>
                <c:pt idx="4">
                  <c:v>05</c:v>
                </c:pt>
              </c:strCache>
            </c:strRef>
          </c:cat>
          <c:val>
            <c:numRef>
              <c:f>Dashboard!$H$7:$H$11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3-DF2C-4A53-9828-BC5CC0B4E31E}"/>
            </c:ext>
          </c:extLst>
        </c:ser>
        <c:ser>
          <c:idx val="4"/>
          <c:order val="4"/>
          <c:tx>
            <c:strRef>
              <c:f>Dashboard!$I$6</c:f>
              <c:strCache>
                <c:ptCount val="1"/>
                <c:pt idx="0">
                  <c:v>Final</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Dashboard!$D$7:$D$11</c:f>
              <c:strCache>
                <c:ptCount val="5"/>
                <c:pt idx="0">
                  <c:v>01</c:v>
                </c:pt>
                <c:pt idx="1">
                  <c:v>02</c:v>
                </c:pt>
                <c:pt idx="2">
                  <c:v>03</c:v>
                </c:pt>
                <c:pt idx="3">
                  <c:v>04</c:v>
                </c:pt>
                <c:pt idx="4">
                  <c:v>05</c:v>
                </c:pt>
              </c:strCache>
            </c:strRef>
          </c:cat>
          <c:val>
            <c:numRef>
              <c:f>Dashboard!$I$7:$I$11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4-DF2C-4A53-9828-BC5CC0B4E31E}"/>
            </c:ext>
          </c:extLst>
        </c:ser>
        <c:dLbls>
          <c:showLegendKey val="0"/>
          <c:showVal val="0"/>
          <c:showCatName val="0"/>
          <c:showSerName val="0"/>
          <c:showPercent val="0"/>
          <c:showBubbleSize val="0"/>
        </c:dLbls>
        <c:gapWidth val="150"/>
        <c:overlap val="100"/>
        <c:axId val="747672064"/>
        <c:axId val="747491840"/>
      </c:barChart>
      <c:catAx>
        <c:axId val="74767206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47491840"/>
        <c:crosses val="autoZero"/>
        <c:auto val="1"/>
        <c:lblAlgn val="ctr"/>
        <c:lblOffset val="100"/>
        <c:noMultiLvlLbl val="0"/>
      </c:catAx>
      <c:valAx>
        <c:axId val="747491840"/>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47672064"/>
        <c:crosses val="autoZero"/>
        <c:crossBetween val="between"/>
        <c:min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trlProps/ctrlProp1.xml><?xml version="1.0" encoding="utf-8"?>
<formControlPr xmlns="http://schemas.microsoft.com/office/spreadsheetml/2009/9/main" objectType="Drop" dropLines="5" dropStyle="combo" dx="22" fmlaLink="$J$4" fmlaRange="PlayersList" noThreeD="1" sel="3" val="0"/>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eexcel.co.uk/euro2020/"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https://www.eexcel.co.uk/downloads?utm_source=xlsx&amp;utm_medium=baner&amp;utm_term=EURO_&amp;utm_campaign=EURO2020_Free" TargetMode="Externa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xdr:col>
      <xdr:colOff>822511</xdr:colOff>
      <xdr:row>26</xdr:row>
      <xdr:rowOff>28573</xdr:rowOff>
    </xdr:from>
    <xdr:to>
      <xdr:col>3</xdr:col>
      <xdr:colOff>4625054</xdr:colOff>
      <xdr:row>37</xdr:row>
      <xdr:rowOff>47266</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2301687" y="5463426"/>
          <a:ext cx="3802543" cy="21141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xdr:colOff>
      <xdr:row>12</xdr:row>
      <xdr:rowOff>47625</xdr:rowOff>
    </xdr:from>
    <xdr:to>
      <xdr:col>10</xdr:col>
      <xdr:colOff>9525</xdr:colOff>
      <xdr:row>32</xdr:row>
      <xdr:rowOff>171451</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333375</xdr:colOff>
      <xdr:row>33</xdr:row>
      <xdr:rowOff>104775</xdr:rowOff>
    </xdr:from>
    <xdr:to>
      <xdr:col>9</xdr:col>
      <xdr:colOff>704625</xdr:colOff>
      <xdr:row>35</xdr:row>
      <xdr:rowOff>83775</xdr:rowOff>
    </xdr:to>
    <xdr:sp macro="" textlink="">
      <xdr:nvSpPr>
        <xdr:cNvPr id="4" name="Rounded Rectangle 1">
          <a:hlinkClick xmlns:r="http://schemas.openxmlformats.org/officeDocument/2006/relationships" r:id="rId2"/>
          <a:extLst>
            <a:ext uri="{FF2B5EF4-FFF2-40B4-BE49-F238E27FC236}">
              <a16:creationId xmlns:a16="http://schemas.microsoft.com/office/drawing/2014/main" id="{00000000-0008-0000-0100-000004000000}"/>
            </a:ext>
          </a:extLst>
        </xdr:cNvPr>
        <xdr:cNvSpPr/>
      </xdr:nvSpPr>
      <xdr:spPr>
        <a:xfrm>
          <a:off x="5629275" y="6648450"/>
          <a:ext cx="1800000" cy="360000"/>
        </a:xfrm>
        <a:prstGeom prst="roundRect">
          <a:avLst/>
        </a:prstGeom>
        <a:blipFill>
          <a:blip xmlns:r="http://schemas.openxmlformats.org/officeDocument/2006/relationships" r:embed="rId3" cstate="print"/>
          <a:stretch>
            <a:fillRect/>
          </a:stretch>
        </a:blipFill>
      </xdr:spPr>
      <xdr:style>
        <a:lnRef idx="2">
          <a:schemeClr val="accent3">
            <a:shade val="50000"/>
          </a:schemeClr>
        </a:lnRef>
        <a:fillRef idx="1">
          <a:schemeClr val="accent3"/>
        </a:fillRef>
        <a:effectRef idx="0">
          <a:schemeClr val="accent3"/>
        </a:effectRef>
        <a:fontRef idx="minor">
          <a:schemeClr val="lt1"/>
        </a:fontRef>
      </xdr:style>
      <xdr:txBody>
        <a:bodyPr vertOverflow="clip" rtlCol="0" anchor="ctr"/>
        <a:lstStyle/>
        <a:p>
          <a:pPr algn="ctr"/>
          <a:endParaRPr lang="en-GB" sz="1100"/>
        </a:p>
      </xdr:txBody>
    </xdr:sp>
    <xdr:clientData/>
  </xdr:twoCellAnchor>
  <mc:AlternateContent xmlns:mc="http://schemas.openxmlformats.org/markup-compatibility/2006">
    <mc:Choice xmlns:a14="http://schemas.microsoft.com/office/drawing/2010/main" Requires="a14">
      <xdr:twoCellAnchor editAs="oneCell">
        <xdr:from>
          <xdr:col>7</xdr:col>
          <xdr:colOff>47625</xdr:colOff>
          <xdr:row>2</xdr:row>
          <xdr:rowOff>161925</xdr:rowOff>
        </xdr:from>
        <xdr:to>
          <xdr:col>10</xdr:col>
          <xdr:colOff>0</xdr:colOff>
          <xdr:row>4</xdr:row>
          <xdr:rowOff>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connectionId="1" xr16:uid="{00000000-0016-0000-0200-000000000000}" autoFormatId="16" applyNumberFormats="0" applyBorderFormats="0" applyFontFormats="0" applyPatternFormats="0" applyAlignmentFormats="0" applyWidthHeightFormats="0">
  <queryTableRefresh nextId="11" unboundColumnsRight="2">
    <queryTableFields count="10">
      <queryTableField id="1" name="No" tableColumnId="1"/>
      <queryTableField id="2" name="Place" tableColumnId="2"/>
      <queryTableField id="3" name="Date" tableColumnId="3"/>
      <queryTableField id="4" name="Stage" tableColumnId="4"/>
      <queryTableField id="5" name="Team1" tableColumnId="5"/>
      <queryTableField id="6" name="Team2" tableColumnId="6"/>
      <queryTableField id="7" name="Goals1" tableColumnId="7"/>
      <queryTableField id="8" name="Goals2" tableColumnId="8"/>
      <queryTableField id="9" dataBound="0" tableColumnId="9"/>
      <queryTableField id="10" dataBound="0" tableColumnId="10"/>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 displayName="Table_1" ref="A3:J54" tableType="queryTable" totalsRowShown="0">
  <autoFilter ref="A3:J54" xr:uid="{00000000-0009-0000-0100-000002000000}"/>
  <tableColumns count="10">
    <tableColumn id="1" xr3:uid="{00000000-0010-0000-0000-000001000000}" uniqueName="1" name="No" queryTableFieldId="1"/>
    <tableColumn id="2" xr3:uid="{00000000-0010-0000-0000-000002000000}" uniqueName="2" name="Place" queryTableFieldId="2" dataDxfId="6"/>
    <tableColumn id="3" xr3:uid="{00000000-0010-0000-0000-000003000000}" uniqueName="3" name="Date" queryTableFieldId="3" dataDxfId="5"/>
    <tableColumn id="4" xr3:uid="{00000000-0010-0000-0000-000004000000}" uniqueName="4" name="Stage" queryTableFieldId="4" dataDxfId="4"/>
    <tableColumn id="5" xr3:uid="{00000000-0010-0000-0000-000005000000}" uniqueName="5" name="Team1" queryTableFieldId="5" dataDxfId="3"/>
    <tableColumn id="6" xr3:uid="{00000000-0010-0000-0000-000006000000}" uniqueName="6" name="Team2" queryTableFieldId="6" dataDxfId="2"/>
    <tableColumn id="7" xr3:uid="{00000000-0010-0000-0000-000007000000}" uniqueName="7" name="Goals1" queryTableFieldId="7"/>
    <tableColumn id="8" xr3:uid="{00000000-0010-0000-0000-000008000000}" uniqueName="8" name="Goals2" queryTableFieldId="8"/>
    <tableColumn id="9" xr3:uid="{00000000-0010-0000-0000-000009000000}" uniqueName="9" name="Match" queryTableFieldId="9" dataDxfId="1">
      <calculatedColumnFormula>NOT(OR(ISBLANK(G4),ISBLANK(H4)))</calculatedColumnFormula>
    </tableColumn>
    <tableColumn id="10" xr3:uid="{00000000-0010-0000-0000-00000A000000}" uniqueName="10" name="Ind" queryTableFieldId="10" dataDxfId="0">
      <calculatedColumnFormula>IF(I4=FALSE,0,IF(G4&gt;H4,1,IF(H4&gt;G4,2,3)))</calculatedColumnFormula>
    </tableColumn>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eexcel.co.uk/?utm_source=file&amp;utm_medium=web%20button&amp;utm_campaign=EURO2020_Fre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docs.google.com/spreadsheets/d/1kP3uKjyd7B_j-R9TSf-JZ2TCuVAc1PMV-nl4VFUNilg/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theme="9"/>
  </sheetPr>
  <dimension ref="A1:F39"/>
  <sheetViews>
    <sheetView showGridLines="0" zoomScale="85" zoomScaleNormal="85" workbookViewId="0">
      <selection activeCell="C4" sqref="C4"/>
    </sheetView>
  </sheetViews>
  <sheetFormatPr defaultColWidth="9.140625" defaultRowHeight="15" x14ac:dyDescent="0.25"/>
  <cols>
    <col min="1" max="1" width="3.7109375" customWidth="1"/>
    <col min="2" max="2" width="2.7109375" customWidth="1"/>
    <col min="3" max="3" width="24.140625" customWidth="1"/>
    <col min="4" max="4" width="100.7109375" customWidth="1"/>
    <col min="5" max="5" width="2.7109375" customWidth="1"/>
    <col min="6" max="6" width="3.7109375" customWidth="1"/>
    <col min="7" max="14" width="9.140625" customWidth="1"/>
  </cols>
  <sheetData>
    <row r="1" spans="1:6" ht="15.75" thickBot="1" x14ac:dyDescent="0.3">
      <c r="A1" s="31"/>
      <c r="C1" s="66"/>
      <c r="D1" s="66"/>
    </row>
    <row r="2" spans="1:6" s="19" customFormat="1" ht="36" x14ac:dyDescent="0.55000000000000004">
      <c r="A2" s="31"/>
      <c r="B2" s="63" t="s">
        <v>115</v>
      </c>
      <c r="C2" s="64"/>
      <c r="D2" s="64"/>
      <c r="E2" s="64"/>
    </row>
    <row r="3" spans="1:6" s="18" customFormat="1" ht="15.75" x14ac:dyDescent="0.25">
      <c r="B3" s="33"/>
      <c r="C3" s="65" t="s">
        <v>134</v>
      </c>
      <c r="D3" s="65"/>
      <c r="E3" s="35"/>
    </row>
    <row r="4" spans="1:6" x14ac:dyDescent="0.25">
      <c r="B4" s="34"/>
      <c r="C4" s="31"/>
      <c r="D4" s="31"/>
      <c r="E4" s="36"/>
    </row>
    <row r="5" spans="1:6" x14ac:dyDescent="0.25">
      <c r="B5" s="34"/>
      <c r="C5" s="40" t="s">
        <v>93</v>
      </c>
      <c r="D5" s="31"/>
      <c r="E5" s="36"/>
    </row>
    <row r="6" spans="1:6" x14ac:dyDescent="0.25">
      <c r="B6" s="34"/>
      <c r="C6" s="44"/>
      <c r="D6" s="52" t="s">
        <v>89</v>
      </c>
      <c r="E6" s="36"/>
    </row>
    <row r="7" spans="1:6" x14ac:dyDescent="0.25">
      <c r="B7" s="34"/>
      <c r="C7" s="31"/>
      <c r="D7" s="53"/>
      <c r="E7" s="36"/>
    </row>
    <row r="8" spans="1:6" x14ac:dyDescent="0.25">
      <c r="B8" s="34"/>
      <c r="C8" s="40" t="s">
        <v>90</v>
      </c>
      <c r="D8" s="53"/>
      <c r="E8" s="36"/>
    </row>
    <row r="9" spans="1:6" x14ac:dyDescent="0.25">
      <c r="B9" s="34"/>
      <c r="C9" s="58" t="s">
        <v>88</v>
      </c>
      <c r="D9" s="54" t="s">
        <v>118</v>
      </c>
      <c r="E9" s="36"/>
    </row>
    <row r="10" spans="1:6" x14ac:dyDescent="0.25">
      <c r="B10" s="34"/>
      <c r="C10" s="58" t="s">
        <v>94</v>
      </c>
      <c r="D10" s="54" t="s">
        <v>117</v>
      </c>
      <c r="E10" s="36"/>
    </row>
    <row r="11" spans="1:6" x14ac:dyDescent="0.25">
      <c r="B11" s="34"/>
      <c r="C11" s="58" t="s">
        <v>85</v>
      </c>
      <c r="D11" s="54" t="s">
        <v>131</v>
      </c>
      <c r="E11" s="36"/>
    </row>
    <row r="12" spans="1:6" x14ac:dyDescent="0.25">
      <c r="B12" s="34"/>
      <c r="C12" s="59" t="s">
        <v>113</v>
      </c>
      <c r="D12" s="54" t="s">
        <v>132</v>
      </c>
      <c r="E12" s="36"/>
      <c r="F12" s="17"/>
    </row>
    <row r="13" spans="1:6" x14ac:dyDescent="0.25">
      <c r="B13" s="34"/>
      <c r="C13" s="58" t="s">
        <v>86</v>
      </c>
      <c r="D13" s="54" t="s">
        <v>119</v>
      </c>
      <c r="E13" s="36"/>
    </row>
    <row r="14" spans="1:6" x14ac:dyDescent="0.25">
      <c r="B14" s="34"/>
      <c r="C14" s="31"/>
      <c r="D14" s="32"/>
      <c r="E14" s="36"/>
    </row>
    <row r="15" spans="1:6" x14ac:dyDescent="0.25">
      <c r="B15" s="34"/>
      <c r="C15" s="50" t="s">
        <v>126</v>
      </c>
      <c r="E15" s="36"/>
    </row>
    <row r="16" spans="1:6" x14ac:dyDescent="0.25">
      <c r="B16" s="34"/>
      <c r="C16" s="49" t="s">
        <v>127</v>
      </c>
      <c r="D16" s="49"/>
      <c r="E16" s="36"/>
    </row>
    <row r="17" spans="2:5" x14ac:dyDescent="0.25">
      <c r="B17" s="34"/>
      <c r="C17" s="49" t="s">
        <v>129</v>
      </c>
      <c r="D17" s="32"/>
      <c r="E17" s="36"/>
    </row>
    <row r="18" spans="2:5" x14ac:dyDescent="0.25">
      <c r="B18" s="34"/>
      <c r="C18" s="49" t="s">
        <v>128</v>
      </c>
      <c r="D18" s="32"/>
      <c r="E18" s="36"/>
    </row>
    <row r="19" spans="2:5" x14ac:dyDescent="0.25">
      <c r="B19" s="34"/>
      <c r="C19" s="49" t="s">
        <v>120</v>
      </c>
      <c r="D19" s="32"/>
      <c r="E19" s="36"/>
    </row>
    <row r="20" spans="2:5" x14ac:dyDescent="0.25">
      <c r="B20" s="34"/>
      <c r="C20" s="49" t="s">
        <v>121</v>
      </c>
      <c r="D20" s="32"/>
      <c r="E20" s="36"/>
    </row>
    <row r="21" spans="2:5" x14ac:dyDescent="0.25">
      <c r="B21" s="34"/>
      <c r="C21" s="49" t="s">
        <v>122</v>
      </c>
      <c r="D21" s="32"/>
      <c r="E21" s="36"/>
    </row>
    <row r="22" spans="2:5" ht="30" customHeight="1" x14ac:dyDescent="0.25">
      <c r="B22" s="34"/>
      <c r="C22" s="62" t="s">
        <v>123</v>
      </c>
      <c r="D22" s="62"/>
      <c r="E22" s="36"/>
    </row>
    <row r="23" spans="2:5" x14ac:dyDescent="0.25">
      <c r="B23" s="34"/>
      <c r="C23" s="49" t="s">
        <v>124</v>
      </c>
      <c r="D23" s="32"/>
      <c r="E23" s="36"/>
    </row>
    <row r="24" spans="2:5" x14ac:dyDescent="0.25">
      <c r="B24" s="34"/>
      <c r="C24" s="49" t="s">
        <v>125</v>
      </c>
      <c r="D24" s="32"/>
      <c r="E24" s="36"/>
    </row>
    <row r="25" spans="2:5" x14ac:dyDescent="0.25">
      <c r="B25" s="34"/>
      <c r="C25" s="49"/>
      <c r="D25" s="32"/>
      <c r="E25" s="36"/>
    </row>
    <row r="26" spans="2:5" x14ac:dyDescent="0.25">
      <c r="B26" s="34"/>
      <c r="C26" s="51" t="s">
        <v>130</v>
      </c>
      <c r="D26" s="32"/>
      <c r="E26" s="36"/>
    </row>
    <row r="27" spans="2:5" x14ac:dyDescent="0.25">
      <c r="B27" s="34"/>
      <c r="C27" s="49"/>
      <c r="D27" s="32"/>
      <c r="E27" s="36"/>
    </row>
    <row r="28" spans="2:5" x14ac:dyDescent="0.25">
      <c r="B28" s="34"/>
      <c r="C28" s="49"/>
      <c r="D28" s="32"/>
      <c r="E28" s="36"/>
    </row>
    <row r="29" spans="2:5" x14ac:dyDescent="0.25">
      <c r="B29" s="34"/>
      <c r="C29" s="49"/>
      <c r="D29" s="32"/>
      <c r="E29" s="36"/>
    </row>
    <row r="30" spans="2:5" x14ac:dyDescent="0.25">
      <c r="B30" s="34"/>
      <c r="C30" s="49"/>
      <c r="D30" s="32"/>
      <c r="E30" s="36"/>
    </row>
    <row r="31" spans="2:5" x14ac:dyDescent="0.25">
      <c r="B31" s="34"/>
      <c r="C31" s="49"/>
      <c r="D31" s="32"/>
      <c r="E31" s="36"/>
    </row>
    <row r="32" spans="2:5" x14ac:dyDescent="0.25">
      <c r="B32" s="34"/>
      <c r="C32" s="49"/>
      <c r="D32" s="32"/>
      <c r="E32" s="36"/>
    </row>
    <row r="33" spans="2:5" x14ac:dyDescent="0.25">
      <c r="B33" s="34"/>
      <c r="C33" s="49"/>
      <c r="D33" s="32"/>
      <c r="E33" s="36"/>
    </row>
    <row r="34" spans="2:5" x14ac:dyDescent="0.25">
      <c r="B34" s="34"/>
      <c r="C34" s="49"/>
      <c r="D34" s="32"/>
      <c r="E34" s="36"/>
    </row>
    <row r="35" spans="2:5" x14ac:dyDescent="0.25">
      <c r="B35" s="34"/>
      <c r="C35" s="49"/>
      <c r="D35" s="32"/>
      <c r="E35" s="36"/>
    </row>
    <row r="36" spans="2:5" x14ac:dyDescent="0.25">
      <c r="B36" s="34"/>
      <c r="C36" s="49"/>
      <c r="D36" s="32"/>
      <c r="E36" s="36"/>
    </row>
    <row r="37" spans="2:5" x14ac:dyDescent="0.25">
      <c r="B37" s="34"/>
      <c r="C37" s="31"/>
      <c r="D37" s="32"/>
      <c r="E37" s="36"/>
    </row>
    <row r="38" spans="2:5" x14ac:dyDescent="0.25">
      <c r="B38" s="34"/>
      <c r="C38" s="31"/>
      <c r="D38" s="46" t="s">
        <v>114</v>
      </c>
      <c r="E38" s="36"/>
    </row>
    <row r="39" spans="2:5" ht="15.75" thickBot="1" x14ac:dyDescent="0.3">
      <c r="B39" s="37"/>
      <c r="C39" s="38"/>
      <c r="D39" s="45"/>
      <c r="E39" s="39"/>
    </row>
  </sheetData>
  <sheetProtection algorithmName="SHA-512" hashValue="XAzlv6uoYXpQ2MNTAjdAzgQUkRDPo9y1mmHrNu5dIHDy4Ik6r20sx+eFOTncjon4vWzA4rNrAiOSJ3zl1sQQ1Q==" saltValue="KZePVQgnRJ+J/yovYfsqXw==" spinCount="100000" sheet="1" objects="1" scenarios="1"/>
  <mergeCells count="4">
    <mergeCell ref="C22:D22"/>
    <mergeCell ref="B2:E2"/>
    <mergeCell ref="C3:D3"/>
    <mergeCell ref="C1:D1"/>
  </mergeCells>
  <hyperlinks>
    <hyperlink ref="D38" r:id="rId1" xr:uid="{00000000-0004-0000-0000-000000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tabColor theme="4"/>
  </sheetPr>
  <dimension ref="B1:N36"/>
  <sheetViews>
    <sheetView showGridLines="0" workbookViewId="0">
      <selection activeCell="B2" sqref="B2:K2"/>
    </sheetView>
  </sheetViews>
  <sheetFormatPr defaultRowHeight="15" x14ac:dyDescent="0.25"/>
  <cols>
    <col min="1" max="2" width="3.7109375" customWidth="1"/>
    <col min="4" max="4" width="30.7109375" customWidth="1"/>
    <col min="5" max="10" width="10.7109375" customWidth="1"/>
    <col min="11" max="11" width="3.7109375" customWidth="1"/>
    <col min="13" max="13" width="13" customWidth="1"/>
    <col min="14" max="14" width="9.140625" style="16"/>
  </cols>
  <sheetData>
    <row r="1" spans="2:14" ht="15.75" thickBot="1" x14ac:dyDescent="0.3"/>
    <row r="2" spans="2:14" s="27" customFormat="1" ht="34.5" x14ac:dyDescent="0.55000000000000004">
      <c r="B2" s="63" t="s">
        <v>92</v>
      </c>
      <c r="C2" s="64"/>
      <c r="D2" s="64"/>
      <c r="E2" s="64"/>
      <c r="F2" s="64"/>
      <c r="G2" s="64"/>
      <c r="H2" s="64"/>
      <c r="I2" s="64"/>
      <c r="J2" s="64"/>
      <c r="K2" s="67"/>
      <c r="N2" s="28"/>
    </row>
    <row r="3" spans="2:14" x14ac:dyDescent="0.25">
      <c r="B3" s="24"/>
      <c r="C3" s="20"/>
      <c r="D3" s="20"/>
      <c r="E3" s="20"/>
      <c r="F3" s="20"/>
      <c r="G3" s="20"/>
      <c r="H3" s="20"/>
      <c r="I3" s="20"/>
      <c r="J3" s="20"/>
      <c r="K3" s="21"/>
    </row>
    <row r="4" spans="2:14" x14ac:dyDescent="0.25">
      <c r="B4" s="24"/>
      <c r="C4" s="20"/>
      <c r="D4" s="26"/>
      <c r="E4" s="20"/>
      <c r="F4" s="20"/>
      <c r="G4" s="48" t="s">
        <v>116</v>
      </c>
      <c r="H4" s="20"/>
      <c r="I4" s="20"/>
      <c r="J4" s="60">
        <v>3</v>
      </c>
      <c r="K4" s="21"/>
    </row>
    <row r="5" spans="2:14" x14ac:dyDescent="0.25">
      <c r="B5" s="24"/>
      <c r="C5" s="20"/>
      <c r="D5" s="20"/>
      <c r="E5" s="20"/>
      <c r="F5" s="20"/>
      <c r="G5" s="20"/>
      <c r="H5" s="20"/>
      <c r="I5" s="20"/>
      <c r="J5" s="20"/>
      <c r="K5" s="21"/>
    </row>
    <row r="6" spans="2:14" x14ac:dyDescent="0.25">
      <c r="B6" s="24"/>
      <c r="C6" s="57" t="s">
        <v>83</v>
      </c>
      <c r="D6" s="57" t="s">
        <v>84</v>
      </c>
      <c r="E6" s="57" t="s">
        <v>82</v>
      </c>
      <c r="F6" s="57" t="s">
        <v>33</v>
      </c>
      <c r="G6" s="57" t="s">
        <v>50</v>
      </c>
      <c r="H6" s="57" t="s">
        <v>59</v>
      </c>
      <c r="I6" s="57" t="s">
        <v>64</v>
      </c>
      <c r="J6" s="57" t="s">
        <v>81</v>
      </c>
      <c r="K6" s="21"/>
    </row>
    <row r="7" spans="2:14" x14ac:dyDescent="0.25">
      <c r="B7" s="24"/>
      <c r="C7" s="55">
        <f>RANK(J7,$J$7:$J$11)</f>
        <v>3</v>
      </c>
      <c r="D7" s="56" t="str">
        <f ca="1">'01'!$A$1</f>
        <v>01</v>
      </c>
      <c r="E7" s="55">
        <f>SUMIF('01'!$C$4:$C$54,Dashboard!E$6,'01'!$J$4:$J$54)</f>
        <v>16</v>
      </c>
      <c r="F7" s="55">
        <f>SUMIF('01'!$C$4:$C$54,Dashboard!F$6,'01'!$J$4:$J$54)</f>
        <v>4</v>
      </c>
      <c r="G7" s="55">
        <f>SUMIF('01'!$C$4:$C$54,Dashboard!G$6,'01'!$J$4:$J$54)</f>
        <v>0</v>
      </c>
      <c r="H7" s="55">
        <f>SUMIF('01'!$C$4:$C$54,Dashboard!H$6,'01'!$J$4:$J$54)</f>
        <v>0</v>
      </c>
      <c r="I7" s="55">
        <f>SUMIF('01'!$C$4:$C$54,Dashboard!I$6,'01'!$J$4:$J$54)</f>
        <v>0</v>
      </c>
      <c r="J7" s="55">
        <f>SUM(E7:I7)</f>
        <v>20</v>
      </c>
      <c r="K7" s="21"/>
    </row>
    <row r="8" spans="2:14" x14ac:dyDescent="0.25">
      <c r="B8" s="24"/>
      <c r="C8" s="55">
        <f>RANK(J8,$J$7:$J$11)</f>
        <v>1</v>
      </c>
      <c r="D8" s="56" t="str">
        <f ca="1">'02'!$A$1</f>
        <v>02</v>
      </c>
      <c r="E8" s="55">
        <f>SUMIF('02'!$C$4:$C$54,Dashboard!E$6,'02'!$J$4:$J$54)</f>
        <v>20</v>
      </c>
      <c r="F8" s="55">
        <f>SUMIF('02'!$C$4:$C$54,Dashboard!F$6,'02'!$J$4:$J$54)</f>
        <v>7</v>
      </c>
      <c r="G8" s="55">
        <f>SUMIF('02'!$C$4:$C$54,Dashboard!G$6,'02'!$J$4:$J$54)</f>
        <v>0</v>
      </c>
      <c r="H8" s="55">
        <f>SUMIF('02'!$C$4:$C$54,Dashboard!H$6,'02'!$J$4:$J$54)</f>
        <v>0</v>
      </c>
      <c r="I8" s="55">
        <f>SUMIF('02'!$C$4:$C$54,Dashboard!I$6,'02'!$J$4:$J$54)</f>
        <v>0</v>
      </c>
      <c r="J8" s="55">
        <f>SUM(E8:I8)</f>
        <v>27</v>
      </c>
      <c r="K8" s="21"/>
    </row>
    <row r="9" spans="2:14" x14ac:dyDescent="0.25">
      <c r="B9" s="24"/>
      <c r="C9" s="55">
        <f>RANK(J9,$J$7:$J$11)</f>
        <v>4</v>
      </c>
      <c r="D9" s="56" t="str">
        <f ca="1">'03'!$A$1</f>
        <v>03</v>
      </c>
      <c r="E9" s="55">
        <f>SUMIF('03'!$C$4:$C$54,Dashboard!E$6,'03'!$J$4:$J$54)</f>
        <v>16</v>
      </c>
      <c r="F9" s="55">
        <f>SUMIF('03'!$C$4:$C$54,Dashboard!F$6,'03'!$J$4:$J$54)</f>
        <v>1</v>
      </c>
      <c r="G9" s="55">
        <f>SUMIF('03'!$C$4:$C$54,Dashboard!G$6,'03'!$J$4:$J$54)</f>
        <v>0</v>
      </c>
      <c r="H9" s="55">
        <f>SUMIF('03'!$C$4:$C$54,Dashboard!H$6,'03'!$J$4:$J$54)</f>
        <v>0</v>
      </c>
      <c r="I9" s="55">
        <f>SUMIF('03'!$C$4:$C$54,Dashboard!I$6,'03'!$J$4:$J$54)</f>
        <v>0</v>
      </c>
      <c r="J9" s="55">
        <f>SUM(E9:I9)</f>
        <v>17</v>
      </c>
      <c r="K9" s="21"/>
      <c r="L9" s="16"/>
      <c r="M9" s="16"/>
    </row>
    <row r="10" spans="2:14" x14ac:dyDescent="0.25">
      <c r="B10" s="24"/>
      <c r="C10" s="55">
        <f>RANK(J10,$J$7:$J$11)</f>
        <v>1</v>
      </c>
      <c r="D10" s="56" t="str">
        <f ca="1">'04'!$A$1</f>
        <v>04</v>
      </c>
      <c r="E10" s="55">
        <f>SUMIF('04'!$C$4:$C$54,Dashboard!E$6,'04'!$J$4:$J$54)</f>
        <v>20</v>
      </c>
      <c r="F10" s="55">
        <f>SUMIF('04'!$C$4:$C$54,Dashboard!F$6,'04'!$J$4:$J$54)</f>
        <v>7</v>
      </c>
      <c r="G10" s="55">
        <f>SUMIF('04'!$C$4:$C$54,Dashboard!G$6,'04'!$J$4:$J$54)</f>
        <v>0</v>
      </c>
      <c r="H10" s="55">
        <f>SUMIF('04'!$C$4:$C$54,Dashboard!H$6,'04'!$J$4:$J$54)</f>
        <v>0</v>
      </c>
      <c r="I10" s="55">
        <f>SUMIF('04'!$C$4:$C$54,Dashboard!I$6,'04'!$J$4:$J$54)</f>
        <v>0</v>
      </c>
      <c r="J10" s="55">
        <f>SUM(E10:I10)</f>
        <v>27</v>
      </c>
      <c r="K10" s="21"/>
    </row>
    <row r="11" spans="2:14" x14ac:dyDescent="0.25">
      <c r="B11" s="24"/>
      <c r="C11" s="55">
        <f>RANK(J11,$J$7:$J$11)</f>
        <v>5</v>
      </c>
      <c r="D11" s="56" t="str">
        <f ca="1">'05'!$A$1</f>
        <v>05</v>
      </c>
      <c r="E11" s="55">
        <f>SUMIF('05'!$C$4:$C$54,Dashboard!E$6,'05'!$J$4:$J$54)</f>
        <v>14</v>
      </c>
      <c r="F11" s="55">
        <f>SUMIF('05'!$C$4:$C$54,Dashboard!F$6,'05'!$J$4:$J$54)</f>
        <v>1</v>
      </c>
      <c r="G11" s="55">
        <f>SUMIF('05'!$C$4:$C$54,Dashboard!G$6,'05'!$J$4:$J$54)</f>
        <v>0</v>
      </c>
      <c r="H11" s="55">
        <f>SUMIF('05'!$C$4:$C$54,Dashboard!H$6,'05'!$J$4:$J$54)</f>
        <v>0</v>
      </c>
      <c r="I11" s="55">
        <f>SUMIF('05'!$C$4:$C$54,Dashboard!I$6,'05'!$J$4:$J$54)</f>
        <v>0</v>
      </c>
      <c r="J11" s="55">
        <f>SUM(E11:I11)</f>
        <v>15</v>
      </c>
      <c r="K11" s="21"/>
    </row>
    <row r="12" spans="2:14" x14ac:dyDescent="0.25">
      <c r="B12" s="24"/>
      <c r="C12" s="20"/>
      <c r="D12" s="20"/>
      <c r="E12" s="20"/>
      <c r="F12" s="20"/>
      <c r="G12" s="20"/>
      <c r="H12" s="20"/>
      <c r="I12" s="20"/>
      <c r="J12" s="20"/>
      <c r="K12" s="21"/>
    </row>
    <row r="13" spans="2:14" x14ac:dyDescent="0.25">
      <c r="B13" s="24"/>
      <c r="C13" s="20"/>
      <c r="D13" s="20"/>
      <c r="E13" s="20"/>
      <c r="F13" s="20"/>
      <c r="G13" s="20"/>
      <c r="H13" s="20"/>
      <c r="I13" s="20"/>
      <c r="J13" s="20"/>
      <c r="K13" s="21"/>
    </row>
    <row r="14" spans="2:14" x14ac:dyDescent="0.25">
      <c r="B14" s="24"/>
      <c r="C14" s="20"/>
      <c r="D14" s="20"/>
      <c r="E14" s="20"/>
      <c r="F14" s="20"/>
      <c r="G14" s="20"/>
      <c r="H14" s="20"/>
      <c r="I14" s="20"/>
      <c r="J14" s="20"/>
      <c r="K14" s="21"/>
    </row>
    <row r="15" spans="2:14" x14ac:dyDescent="0.25">
      <c r="B15" s="24"/>
      <c r="C15" s="20"/>
      <c r="D15" s="20"/>
      <c r="E15" s="20"/>
      <c r="F15" s="20"/>
      <c r="G15" s="20"/>
      <c r="H15" s="20"/>
      <c r="I15" s="20"/>
      <c r="J15" s="20"/>
      <c r="K15" s="21"/>
    </row>
    <row r="16" spans="2:14" x14ac:dyDescent="0.25">
      <c r="B16" s="24"/>
      <c r="C16" s="20"/>
      <c r="D16" s="20"/>
      <c r="E16" s="20"/>
      <c r="F16" s="20"/>
      <c r="G16" s="20"/>
      <c r="H16" s="20"/>
      <c r="I16" s="20"/>
      <c r="J16" s="20"/>
      <c r="K16" s="21"/>
    </row>
    <row r="17" spans="2:11" x14ac:dyDescent="0.25">
      <c r="B17" s="24"/>
      <c r="C17" s="20"/>
      <c r="D17" s="20"/>
      <c r="E17" s="20"/>
      <c r="F17" s="20"/>
      <c r="G17" s="20"/>
      <c r="H17" s="20"/>
      <c r="I17" s="20"/>
      <c r="J17" s="20"/>
      <c r="K17" s="21"/>
    </row>
    <row r="18" spans="2:11" x14ac:dyDescent="0.25">
      <c r="B18" s="24"/>
      <c r="C18" s="20"/>
      <c r="D18" s="20"/>
      <c r="E18" s="20"/>
      <c r="F18" s="20"/>
      <c r="G18" s="20"/>
      <c r="H18" s="20"/>
      <c r="I18" s="20"/>
      <c r="J18" s="20"/>
      <c r="K18" s="21"/>
    </row>
    <row r="19" spans="2:11" x14ac:dyDescent="0.25">
      <c r="B19" s="24"/>
      <c r="C19" s="20"/>
      <c r="D19" s="20"/>
      <c r="E19" s="20"/>
      <c r="F19" s="20"/>
      <c r="G19" s="20"/>
      <c r="H19" s="20"/>
      <c r="I19" s="20"/>
      <c r="J19" s="20"/>
      <c r="K19" s="21"/>
    </row>
    <row r="20" spans="2:11" x14ac:dyDescent="0.25">
      <c r="B20" s="24"/>
      <c r="C20" s="20"/>
      <c r="D20" s="20"/>
      <c r="E20" s="20"/>
      <c r="F20" s="20"/>
      <c r="G20" s="20"/>
      <c r="H20" s="20"/>
      <c r="I20" s="20"/>
      <c r="J20" s="20"/>
      <c r="K20" s="21"/>
    </row>
    <row r="21" spans="2:11" x14ac:dyDescent="0.25">
      <c r="B21" s="24"/>
      <c r="C21" s="20"/>
      <c r="D21" s="20"/>
      <c r="E21" s="20"/>
      <c r="F21" s="20"/>
      <c r="G21" s="20"/>
      <c r="H21" s="20"/>
      <c r="I21" s="20"/>
      <c r="J21" s="20"/>
      <c r="K21" s="21"/>
    </row>
    <row r="22" spans="2:11" x14ac:dyDescent="0.25">
      <c r="B22" s="24"/>
      <c r="C22" s="20"/>
      <c r="D22" s="20"/>
      <c r="E22" s="20"/>
      <c r="F22" s="20"/>
      <c r="G22" s="20"/>
      <c r="H22" s="20"/>
      <c r="I22" s="20"/>
      <c r="J22" s="20"/>
      <c r="K22" s="21"/>
    </row>
    <row r="23" spans="2:11" x14ac:dyDescent="0.25">
      <c r="B23" s="24"/>
      <c r="C23" s="20"/>
      <c r="D23" s="20"/>
      <c r="E23" s="20"/>
      <c r="F23" s="20"/>
      <c r="G23" s="20"/>
      <c r="H23" s="20"/>
      <c r="I23" s="20"/>
      <c r="J23" s="20"/>
      <c r="K23" s="21"/>
    </row>
    <row r="24" spans="2:11" x14ac:dyDescent="0.25">
      <c r="B24" s="24"/>
      <c r="C24" s="20"/>
      <c r="D24" s="20"/>
      <c r="E24" s="20"/>
      <c r="F24" s="20"/>
      <c r="G24" s="20"/>
      <c r="H24" s="20"/>
      <c r="I24" s="20"/>
      <c r="J24" s="20"/>
      <c r="K24" s="21"/>
    </row>
    <row r="25" spans="2:11" x14ac:dyDescent="0.25">
      <c r="B25" s="24"/>
      <c r="C25" s="20"/>
      <c r="D25" s="20"/>
      <c r="E25" s="20"/>
      <c r="F25" s="20"/>
      <c r="G25" s="20"/>
      <c r="H25" s="20"/>
      <c r="I25" s="20"/>
      <c r="J25" s="20"/>
      <c r="K25" s="21"/>
    </row>
    <row r="26" spans="2:11" x14ac:dyDescent="0.25">
      <c r="B26" s="24"/>
      <c r="C26" s="20"/>
      <c r="D26" s="20"/>
      <c r="E26" s="20"/>
      <c r="F26" s="20"/>
      <c r="G26" s="20"/>
      <c r="H26" s="20"/>
      <c r="I26" s="20"/>
      <c r="J26" s="20"/>
      <c r="K26" s="21"/>
    </row>
    <row r="27" spans="2:11" x14ac:dyDescent="0.25">
      <c r="B27" s="24"/>
      <c r="C27" s="20"/>
      <c r="D27" s="20"/>
      <c r="E27" s="20"/>
      <c r="F27" s="20"/>
      <c r="G27" s="20"/>
      <c r="H27" s="20"/>
      <c r="I27" s="20"/>
      <c r="J27" s="20"/>
      <c r="K27" s="21"/>
    </row>
    <row r="28" spans="2:11" x14ac:dyDescent="0.25">
      <c r="B28" s="24"/>
      <c r="C28" s="20"/>
      <c r="D28" s="20"/>
      <c r="E28" s="20"/>
      <c r="F28" s="20"/>
      <c r="G28" s="20"/>
      <c r="H28" s="20"/>
      <c r="I28" s="20"/>
      <c r="J28" s="20"/>
      <c r="K28" s="21"/>
    </row>
    <row r="29" spans="2:11" x14ac:dyDescent="0.25">
      <c r="B29" s="24"/>
      <c r="C29" s="20"/>
      <c r="D29" s="20"/>
      <c r="E29" s="20"/>
      <c r="F29" s="20"/>
      <c r="G29" s="20"/>
      <c r="H29" s="20"/>
      <c r="I29" s="20"/>
      <c r="J29" s="20"/>
      <c r="K29" s="21"/>
    </row>
    <row r="30" spans="2:11" x14ac:dyDescent="0.25">
      <c r="B30" s="24"/>
      <c r="C30" s="20"/>
      <c r="D30" s="20"/>
      <c r="E30" s="20"/>
      <c r="F30" s="20"/>
      <c r="G30" s="20"/>
      <c r="H30" s="20"/>
      <c r="I30" s="20"/>
      <c r="J30" s="20"/>
      <c r="K30" s="21"/>
    </row>
    <row r="31" spans="2:11" x14ac:dyDescent="0.25">
      <c r="B31" s="24"/>
      <c r="C31" s="20"/>
      <c r="D31" s="20"/>
      <c r="E31" s="20"/>
      <c r="F31" s="20"/>
      <c r="G31" s="20"/>
      <c r="H31" s="20"/>
      <c r="I31" s="20"/>
      <c r="J31" s="20"/>
      <c r="K31" s="21"/>
    </row>
    <row r="32" spans="2:11" x14ac:dyDescent="0.25">
      <c r="B32" s="24"/>
      <c r="C32" s="20"/>
      <c r="D32" s="20"/>
      <c r="E32" s="20"/>
      <c r="F32" s="20"/>
      <c r="G32" s="20"/>
      <c r="H32" s="20"/>
      <c r="I32" s="20"/>
      <c r="J32" s="20"/>
      <c r="K32" s="21"/>
    </row>
    <row r="33" spans="2:11" x14ac:dyDescent="0.25">
      <c r="B33" s="24"/>
      <c r="C33" s="20"/>
      <c r="D33" s="20"/>
      <c r="E33" s="20"/>
      <c r="F33" s="20"/>
      <c r="G33" s="20"/>
      <c r="H33" s="20"/>
      <c r="I33" s="20"/>
      <c r="J33" s="20"/>
      <c r="K33" s="21"/>
    </row>
    <row r="34" spans="2:11" x14ac:dyDescent="0.25">
      <c r="B34" s="24"/>
      <c r="C34" s="20"/>
      <c r="D34" s="20"/>
      <c r="E34" s="20"/>
      <c r="F34" s="20"/>
      <c r="G34" s="20"/>
      <c r="H34" s="20"/>
      <c r="I34" s="20"/>
      <c r="J34" s="20"/>
      <c r="K34" s="21"/>
    </row>
    <row r="35" spans="2:11" x14ac:dyDescent="0.25">
      <c r="B35" s="24"/>
      <c r="C35" s="20"/>
      <c r="D35" s="20"/>
      <c r="E35" s="20"/>
      <c r="F35" s="20"/>
      <c r="G35" s="20"/>
      <c r="H35" s="20"/>
      <c r="I35" s="20"/>
      <c r="J35" s="20"/>
      <c r="K35" s="21"/>
    </row>
    <row r="36" spans="2:11" ht="15.75" thickBot="1" x14ac:dyDescent="0.3">
      <c r="B36" s="25"/>
      <c r="C36" s="22"/>
      <c r="D36" s="22"/>
      <c r="E36" s="22"/>
      <c r="F36" s="22"/>
      <c r="G36" s="22"/>
      <c r="H36" s="22"/>
      <c r="I36" s="22"/>
      <c r="J36" s="22"/>
      <c r="K36" s="23"/>
    </row>
  </sheetData>
  <sheetProtection algorithmName="SHA-512" hashValue="BTE5UDKMBpNhK4FclnCHLydmyVJ/k06YJQ9ANFFAKEgw3POEBz6hYaiT9IspmLnUfv52g5DMjkx7cxLlI6k+jg==" saltValue="ukr8dP+2kgCmQ77HNQLsjg==" spinCount="100000" sheet="1" objects="1" scenarios="1"/>
  <autoFilter ref="C6:J6" xr:uid="{00000000-0009-0000-0000-000001000000}"/>
  <sortState xmlns:xlrd2="http://schemas.microsoft.com/office/spreadsheetml/2017/richdata2" ref="C7:J11">
    <sortCondition descending="1" ref="J7"/>
  </sortState>
  <mergeCells count="1">
    <mergeCell ref="B2:K2"/>
  </mergeCells>
  <conditionalFormatting sqref="C7:J11">
    <cfRule type="expression" dxfId="7" priority="3">
      <formula>$D7=fav</formula>
    </cfRule>
  </conditionalFormatting>
  <dataValidations disablePrompts="1" count="1">
    <dataValidation type="list" allowBlank="1" showInputMessage="1" showErrorMessage="1" sqref="D8" xr:uid="{00000000-0002-0000-0100-000000000000}">
      <formula1>PlayerList</formula1>
    </dataValidation>
  </dataValidations>
  <hyperlinks>
    <hyperlink ref="D7" location="'01'!A1" display="'01'!A1" xr:uid="{00000000-0004-0000-0100-000000000000}"/>
    <hyperlink ref="D8" location="'02'!A1" display="'02'!A1" xr:uid="{00000000-0004-0000-0100-000001000000}"/>
    <hyperlink ref="D9" location="'03'!A1" display="'03'!A1" xr:uid="{00000000-0004-0000-0100-000002000000}"/>
    <hyperlink ref="D10" location="'04'!A1" display="'04'!A1" xr:uid="{00000000-0004-0000-0100-000003000000}"/>
    <hyperlink ref="D11" location="'05'!A1" display="'05'!A1" xr:uid="{00000000-0004-0000-0100-000004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Drop Down 3">
              <controlPr locked="0" defaultSize="0" autoLine="0" autoPict="0">
                <anchor moveWithCells="1">
                  <from>
                    <xdr:col>7</xdr:col>
                    <xdr:colOff>47625</xdr:colOff>
                    <xdr:row>2</xdr:row>
                    <xdr:rowOff>161925</xdr:rowOff>
                  </from>
                  <to>
                    <xdr:col>10</xdr:col>
                    <xdr:colOff>0</xdr:colOff>
                    <xdr:row>4</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tabColor theme="5"/>
  </sheetPr>
  <dimension ref="A1:J54"/>
  <sheetViews>
    <sheetView tabSelected="1" topLeftCell="A25" workbookViewId="0">
      <selection activeCell="C10" sqref="C10"/>
    </sheetView>
  </sheetViews>
  <sheetFormatPr defaultRowHeight="15" x14ac:dyDescent="0.25"/>
  <cols>
    <col min="1" max="1" width="5.85546875" bestFit="1" customWidth="1"/>
    <col min="2" max="2" width="15.7109375" bestFit="1" customWidth="1"/>
    <col min="3" max="3" width="10.7109375" bestFit="1" customWidth="1"/>
    <col min="4" max="4" width="12.7109375" bestFit="1" customWidth="1"/>
    <col min="5" max="6" width="16.42578125" bestFit="1" customWidth="1"/>
    <col min="7" max="8" width="9.28515625" bestFit="1" customWidth="1"/>
    <col min="9" max="9" width="9" hidden="1" customWidth="1"/>
    <col min="10" max="10" width="6.140625" hidden="1" customWidth="1"/>
  </cols>
  <sheetData>
    <row r="1" spans="1:10" x14ac:dyDescent="0.25">
      <c r="A1" s="13" t="s">
        <v>91</v>
      </c>
    </row>
    <row r="2" spans="1:10" x14ac:dyDescent="0.25">
      <c r="A2" s="61" t="s">
        <v>133</v>
      </c>
    </row>
    <row r="3" spans="1:10" x14ac:dyDescent="0.25">
      <c r="A3" t="s">
        <v>0</v>
      </c>
      <c r="B3" t="s">
        <v>95</v>
      </c>
      <c r="C3" t="s">
        <v>1</v>
      </c>
      <c r="D3" t="s">
        <v>2</v>
      </c>
      <c r="E3" t="s">
        <v>3</v>
      </c>
      <c r="F3" t="s">
        <v>4</v>
      </c>
      <c r="G3" t="s">
        <v>5</v>
      </c>
      <c r="H3" t="s">
        <v>6</v>
      </c>
      <c r="I3" s="14" t="s">
        <v>66</v>
      </c>
      <c r="J3" s="14" t="s">
        <v>75</v>
      </c>
    </row>
    <row r="4" spans="1:10" x14ac:dyDescent="0.25">
      <c r="A4">
        <v>1</v>
      </c>
      <c r="B4" s="29" t="s">
        <v>96</v>
      </c>
      <c r="C4" s="30">
        <v>44358</v>
      </c>
      <c r="D4" s="29" t="s">
        <v>7</v>
      </c>
      <c r="E4" s="29" t="s">
        <v>8</v>
      </c>
      <c r="F4" s="29" t="s">
        <v>9</v>
      </c>
      <c r="G4">
        <v>2</v>
      </c>
      <c r="H4">
        <v>1</v>
      </c>
      <c r="I4" s="43" t="b">
        <f t="shared" ref="I4:I35" si="0">NOT(OR(ISBLANK(G4),ISBLANK(H4)))</f>
        <v>1</v>
      </c>
      <c r="J4" s="43">
        <f t="shared" ref="J4:J35" si="1">IF(I4=FALSE,0,IF(G4&gt;H4,1,IF(H4&gt;G4,2,3)))</f>
        <v>1</v>
      </c>
    </row>
    <row r="5" spans="1:10" x14ac:dyDescent="0.25">
      <c r="A5">
        <v>2</v>
      </c>
      <c r="B5" s="29" t="s">
        <v>97</v>
      </c>
      <c r="C5" s="30">
        <v>44359</v>
      </c>
      <c r="D5" s="29" t="s">
        <v>7</v>
      </c>
      <c r="E5" s="29" t="s">
        <v>10</v>
      </c>
      <c r="F5" s="29" t="s">
        <v>11</v>
      </c>
      <c r="G5">
        <v>4</v>
      </c>
      <c r="H5">
        <v>1</v>
      </c>
      <c r="I5" s="41" t="b">
        <f t="shared" si="0"/>
        <v>1</v>
      </c>
      <c r="J5" s="41">
        <f t="shared" si="1"/>
        <v>1</v>
      </c>
    </row>
    <row r="6" spans="1:10" x14ac:dyDescent="0.25">
      <c r="A6">
        <v>3</v>
      </c>
      <c r="B6" s="29" t="s">
        <v>98</v>
      </c>
      <c r="C6" s="30">
        <v>44359</v>
      </c>
      <c r="D6" s="29" t="s">
        <v>12</v>
      </c>
      <c r="E6" s="29" t="s">
        <v>13</v>
      </c>
      <c r="F6" s="29" t="s">
        <v>14</v>
      </c>
      <c r="G6">
        <v>1</v>
      </c>
      <c r="H6">
        <v>0</v>
      </c>
      <c r="I6" s="41" t="b">
        <f t="shared" si="0"/>
        <v>1</v>
      </c>
      <c r="J6" s="41">
        <f t="shared" si="1"/>
        <v>1</v>
      </c>
    </row>
    <row r="7" spans="1:10" x14ac:dyDescent="0.25">
      <c r="A7">
        <v>4</v>
      </c>
      <c r="B7" s="29" t="s">
        <v>99</v>
      </c>
      <c r="C7" s="30">
        <v>44359</v>
      </c>
      <c r="D7" s="29" t="s">
        <v>12</v>
      </c>
      <c r="E7" s="29" t="s">
        <v>15</v>
      </c>
      <c r="F7" s="29" t="s">
        <v>16</v>
      </c>
      <c r="G7">
        <v>2</v>
      </c>
      <c r="H7">
        <v>1</v>
      </c>
      <c r="I7" s="41" t="b">
        <f t="shared" si="0"/>
        <v>1</v>
      </c>
      <c r="J7" s="41">
        <f t="shared" si="1"/>
        <v>1</v>
      </c>
    </row>
    <row r="8" spans="1:10" x14ac:dyDescent="0.25">
      <c r="A8">
        <v>5</v>
      </c>
      <c r="B8" s="29" t="s">
        <v>100</v>
      </c>
      <c r="C8" s="30">
        <v>44360</v>
      </c>
      <c r="D8" s="29" t="s">
        <v>20</v>
      </c>
      <c r="E8" s="29" t="s">
        <v>18</v>
      </c>
      <c r="F8" s="29" t="s">
        <v>19</v>
      </c>
      <c r="G8">
        <v>0</v>
      </c>
      <c r="H8">
        <v>2</v>
      </c>
      <c r="I8" s="42" t="b">
        <f t="shared" si="0"/>
        <v>1</v>
      </c>
      <c r="J8" s="42">
        <f t="shared" si="1"/>
        <v>2</v>
      </c>
    </row>
    <row r="9" spans="1:10" x14ac:dyDescent="0.25">
      <c r="A9">
        <v>6</v>
      </c>
      <c r="B9" s="29" t="s">
        <v>101</v>
      </c>
      <c r="C9" s="30">
        <v>44360</v>
      </c>
      <c r="D9" s="29" t="s">
        <v>20</v>
      </c>
      <c r="E9" s="29" t="s">
        <v>21</v>
      </c>
      <c r="F9" s="29" t="s">
        <v>102</v>
      </c>
      <c r="G9">
        <v>1</v>
      </c>
      <c r="H9">
        <v>1</v>
      </c>
      <c r="I9" s="42" t="b">
        <f t="shared" si="0"/>
        <v>1</v>
      </c>
      <c r="J9" s="42">
        <f t="shared" si="1"/>
        <v>3</v>
      </c>
    </row>
    <row r="10" spans="1:10" x14ac:dyDescent="0.25">
      <c r="A10">
        <v>7</v>
      </c>
      <c r="B10" s="29" t="s">
        <v>103</v>
      </c>
      <c r="C10" s="30">
        <v>44360</v>
      </c>
      <c r="D10" s="29" t="s">
        <v>17</v>
      </c>
      <c r="E10" s="29" t="s">
        <v>22</v>
      </c>
      <c r="F10" s="29" t="s">
        <v>23</v>
      </c>
      <c r="G10">
        <v>1</v>
      </c>
      <c r="H10">
        <v>0</v>
      </c>
      <c r="I10" s="42" t="b">
        <f t="shared" si="0"/>
        <v>1</v>
      </c>
      <c r="J10" s="42">
        <f t="shared" si="1"/>
        <v>1</v>
      </c>
    </row>
    <row r="11" spans="1:10" x14ac:dyDescent="0.25">
      <c r="A11">
        <v>8</v>
      </c>
      <c r="B11" s="29" t="s">
        <v>104</v>
      </c>
      <c r="C11" s="30">
        <v>44361</v>
      </c>
      <c r="D11" s="29" t="s">
        <v>17</v>
      </c>
      <c r="E11" s="29" t="s">
        <v>105</v>
      </c>
      <c r="F11" s="29" t="s">
        <v>24</v>
      </c>
      <c r="G11">
        <v>1</v>
      </c>
      <c r="H11">
        <v>1</v>
      </c>
      <c r="I11" s="42" t="b">
        <f t="shared" si="0"/>
        <v>1</v>
      </c>
      <c r="J11" s="42">
        <f t="shared" si="1"/>
        <v>3</v>
      </c>
    </row>
    <row r="12" spans="1:10" x14ac:dyDescent="0.25">
      <c r="A12">
        <v>9</v>
      </c>
      <c r="B12" s="29" t="s">
        <v>135</v>
      </c>
      <c r="C12" s="30">
        <v>44361</v>
      </c>
      <c r="D12" s="29" t="s">
        <v>25</v>
      </c>
      <c r="E12" s="29" t="s">
        <v>26</v>
      </c>
      <c r="F12" s="29" t="s">
        <v>27</v>
      </c>
      <c r="G12">
        <v>0</v>
      </c>
      <c r="H12">
        <v>2</v>
      </c>
      <c r="I12" s="42" t="b">
        <f t="shared" si="0"/>
        <v>1</v>
      </c>
      <c r="J12" s="42">
        <f t="shared" si="1"/>
        <v>2</v>
      </c>
    </row>
    <row r="13" spans="1:10" x14ac:dyDescent="0.25">
      <c r="A13">
        <v>10</v>
      </c>
      <c r="B13" s="29" t="s">
        <v>99</v>
      </c>
      <c r="C13" s="30">
        <v>44361</v>
      </c>
      <c r="D13" s="29" t="s">
        <v>25</v>
      </c>
      <c r="E13" s="29" t="s">
        <v>28</v>
      </c>
      <c r="F13" s="29" t="s">
        <v>106</v>
      </c>
      <c r="G13">
        <v>1</v>
      </c>
      <c r="H13">
        <v>0</v>
      </c>
      <c r="I13" s="42" t="b">
        <f t="shared" si="0"/>
        <v>1</v>
      </c>
      <c r="J13" s="42">
        <f t="shared" si="1"/>
        <v>1</v>
      </c>
    </row>
    <row r="14" spans="1:10" x14ac:dyDescent="0.25">
      <c r="A14">
        <v>11</v>
      </c>
      <c r="B14" s="29" t="s">
        <v>107</v>
      </c>
      <c r="C14" s="30">
        <v>44362</v>
      </c>
      <c r="D14" s="29" t="s">
        <v>29</v>
      </c>
      <c r="E14" s="29" t="s">
        <v>108</v>
      </c>
      <c r="F14" s="29" t="s">
        <v>30</v>
      </c>
      <c r="G14">
        <v>2</v>
      </c>
      <c r="H14">
        <v>1</v>
      </c>
      <c r="I14" s="29" t="b">
        <f t="shared" si="0"/>
        <v>1</v>
      </c>
      <c r="J14" s="29">
        <f t="shared" si="1"/>
        <v>1</v>
      </c>
    </row>
    <row r="15" spans="1:10" x14ac:dyDescent="0.25">
      <c r="A15">
        <v>12</v>
      </c>
      <c r="B15" s="29" t="s">
        <v>109</v>
      </c>
      <c r="C15" s="30">
        <v>44362</v>
      </c>
      <c r="D15" s="29" t="s">
        <v>29</v>
      </c>
      <c r="E15" s="29" t="s">
        <v>31</v>
      </c>
      <c r="F15" s="29" t="s">
        <v>32</v>
      </c>
      <c r="G15">
        <v>2</v>
      </c>
      <c r="H15">
        <v>2</v>
      </c>
      <c r="I15" s="29" t="b">
        <f t="shared" si="0"/>
        <v>1</v>
      </c>
      <c r="J15" s="29">
        <f t="shared" si="1"/>
        <v>3</v>
      </c>
    </row>
    <row r="16" spans="1:10" x14ac:dyDescent="0.25">
      <c r="A16">
        <v>13</v>
      </c>
      <c r="B16" s="29" t="s">
        <v>97</v>
      </c>
      <c r="C16" s="30">
        <v>44363</v>
      </c>
      <c r="D16" s="29" t="s">
        <v>7</v>
      </c>
      <c r="E16" s="29" t="s">
        <v>8</v>
      </c>
      <c r="F16" s="29" t="s">
        <v>10</v>
      </c>
      <c r="G16">
        <v>3</v>
      </c>
      <c r="H16">
        <v>0</v>
      </c>
      <c r="I16" s="29" t="b">
        <f t="shared" si="0"/>
        <v>1</v>
      </c>
      <c r="J16" s="29">
        <f t="shared" si="1"/>
        <v>1</v>
      </c>
    </row>
    <row r="17" spans="1:10" x14ac:dyDescent="0.25">
      <c r="A17">
        <v>14</v>
      </c>
      <c r="B17" s="29" t="s">
        <v>96</v>
      </c>
      <c r="C17" s="30">
        <v>44363</v>
      </c>
      <c r="D17" s="29" t="s">
        <v>7</v>
      </c>
      <c r="E17" s="29" t="s">
        <v>9</v>
      </c>
      <c r="F17" s="29" t="s">
        <v>11</v>
      </c>
      <c r="G17">
        <v>1</v>
      </c>
      <c r="H17">
        <v>5</v>
      </c>
      <c r="I17" s="29" t="b">
        <f t="shared" si="0"/>
        <v>1</v>
      </c>
      <c r="J17" s="29">
        <f t="shared" si="1"/>
        <v>2</v>
      </c>
    </row>
    <row r="18" spans="1:10" x14ac:dyDescent="0.25">
      <c r="A18">
        <v>15</v>
      </c>
      <c r="B18" s="29" t="s">
        <v>99</v>
      </c>
      <c r="C18" s="30">
        <v>44363</v>
      </c>
      <c r="D18" s="29" t="s">
        <v>12</v>
      </c>
      <c r="E18" s="29" t="s">
        <v>14</v>
      </c>
      <c r="F18" s="29" t="s">
        <v>16</v>
      </c>
      <c r="G18">
        <v>2</v>
      </c>
      <c r="H18">
        <v>0</v>
      </c>
      <c r="I18" s="29" t="b">
        <f t="shared" si="0"/>
        <v>1</v>
      </c>
      <c r="J18" s="29">
        <f t="shared" si="1"/>
        <v>1</v>
      </c>
    </row>
    <row r="19" spans="1:10" x14ac:dyDescent="0.25">
      <c r="A19">
        <v>16</v>
      </c>
      <c r="B19" s="29" t="s">
        <v>98</v>
      </c>
      <c r="C19" s="30">
        <v>44364</v>
      </c>
      <c r="D19" s="29" t="s">
        <v>12</v>
      </c>
      <c r="E19" s="29" t="s">
        <v>13</v>
      </c>
      <c r="F19" s="29" t="s">
        <v>15</v>
      </c>
      <c r="G19">
        <v>3</v>
      </c>
      <c r="H19">
        <v>1</v>
      </c>
      <c r="I19" s="29" t="b">
        <f t="shared" si="0"/>
        <v>1</v>
      </c>
      <c r="J19" s="29">
        <f t="shared" si="1"/>
        <v>1</v>
      </c>
    </row>
    <row r="20" spans="1:10" x14ac:dyDescent="0.25">
      <c r="A20">
        <v>17</v>
      </c>
      <c r="B20" s="29" t="s">
        <v>100</v>
      </c>
      <c r="C20" s="30">
        <v>44364</v>
      </c>
      <c r="D20" s="29" t="s">
        <v>20</v>
      </c>
      <c r="E20" s="29" t="s">
        <v>18</v>
      </c>
      <c r="F20" s="29" t="s">
        <v>21</v>
      </c>
      <c r="G20">
        <v>1</v>
      </c>
      <c r="H20">
        <v>0</v>
      </c>
      <c r="I20" s="29" t="b">
        <f t="shared" si="0"/>
        <v>1</v>
      </c>
      <c r="J20" s="29">
        <f t="shared" si="1"/>
        <v>1</v>
      </c>
    </row>
    <row r="21" spans="1:10" x14ac:dyDescent="0.25">
      <c r="A21">
        <v>18</v>
      </c>
      <c r="B21" s="29" t="s">
        <v>101</v>
      </c>
      <c r="C21" s="30">
        <v>44364</v>
      </c>
      <c r="D21" s="29" t="s">
        <v>20</v>
      </c>
      <c r="E21" s="29" t="s">
        <v>19</v>
      </c>
      <c r="F21" s="29" t="s">
        <v>102</v>
      </c>
      <c r="G21">
        <v>0</v>
      </c>
      <c r="H21">
        <v>0</v>
      </c>
      <c r="I21" s="29" t="b">
        <f t="shared" si="0"/>
        <v>1</v>
      </c>
      <c r="J21" s="29">
        <f t="shared" si="1"/>
        <v>3</v>
      </c>
    </row>
    <row r="22" spans="1:10" x14ac:dyDescent="0.25">
      <c r="A22">
        <v>19</v>
      </c>
      <c r="B22" s="29" t="s">
        <v>104</v>
      </c>
      <c r="C22" s="30">
        <v>44365</v>
      </c>
      <c r="D22" s="29" t="s">
        <v>17</v>
      </c>
      <c r="E22" s="29" t="s">
        <v>23</v>
      </c>
      <c r="F22" s="29" t="s">
        <v>24</v>
      </c>
      <c r="G22">
        <v>0</v>
      </c>
      <c r="H22">
        <v>2</v>
      </c>
      <c r="I22" s="29" t="b">
        <f t="shared" si="0"/>
        <v>1</v>
      </c>
      <c r="J22" s="29">
        <f t="shared" si="1"/>
        <v>2</v>
      </c>
    </row>
    <row r="23" spans="1:10" x14ac:dyDescent="0.25">
      <c r="A23">
        <v>20</v>
      </c>
      <c r="B23" s="29" t="s">
        <v>103</v>
      </c>
      <c r="C23" s="30">
        <v>44365</v>
      </c>
      <c r="D23" s="29" t="s">
        <v>17</v>
      </c>
      <c r="E23" s="29" t="s">
        <v>22</v>
      </c>
      <c r="F23" s="29" t="s">
        <v>105</v>
      </c>
      <c r="G23">
        <v>1</v>
      </c>
      <c r="H23">
        <v>1</v>
      </c>
      <c r="I23" s="29" t="b">
        <f t="shared" si="0"/>
        <v>1</v>
      </c>
      <c r="J23" s="29">
        <f t="shared" si="1"/>
        <v>3</v>
      </c>
    </row>
    <row r="24" spans="1:10" x14ac:dyDescent="0.25">
      <c r="A24">
        <v>21</v>
      </c>
      <c r="B24" s="29" t="s">
        <v>99</v>
      </c>
      <c r="C24" s="30">
        <v>44365</v>
      </c>
      <c r="D24" s="29" t="s">
        <v>25</v>
      </c>
      <c r="E24" s="29" t="s">
        <v>27</v>
      </c>
      <c r="F24" s="29" t="s">
        <v>106</v>
      </c>
      <c r="G24">
        <v>1</v>
      </c>
      <c r="H24">
        <v>0</v>
      </c>
      <c r="I24" s="29" t="b">
        <f t="shared" si="0"/>
        <v>1</v>
      </c>
      <c r="J24" s="29">
        <f t="shared" si="1"/>
        <v>1</v>
      </c>
    </row>
    <row r="25" spans="1:10" x14ac:dyDescent="0.25">
      <c r="A25">
        <v>22</v>
      </c>
      <c r="B25" s="29" t="s">
        <v>135</v>
      </c>
      <c r="C25" s="30">
        <v>44366</v>
      </c>
      <c r="D25" s="29" t="s">
        <v>25</v>
      </c>
      <c r="E25" s="29" t="s">
        <v>26</v>
      </c>
      <c r="F25" s="29" t="s">
        <v>28</v>
      </c>
      <c r="G25">
        <v>0</v>
      </c>
      <c r="H25">
        <v>2</v>
      </c>
      <c r="I25" s="29" t="b">
        <f t="shared" si="0"/>
        <v>1</v>
      </c>
      <c r="J25" s="29">
        <f t="shared" si="1"/>
        <v>2</v>
      </c>
    </row>
    <row r="26" spans="1:10" x14ac:dyDescent="0.25">
      <c r="A26">
        <v>23</v>
      </c>
      <c r="B26" s="29" t="s">
        <v>107</v>
      </c>
      <c r="C26" s="30">
        <v>44366</v>
      </c>
      <c r="D26" s="29" t="s">
        <v>29</v>
      </c>
      <c r="E26" s="29" t="s">
        <v>108</v>
      </c>
      <c r="F26" s="29" t="s">
        <v>31</v>
      </c>
      <c r="G26">
        <v>2</v>
      </c>
      <c r="H26">
        <v>2</v>
      </c>
      <c r="I26" s="29" t="b">
        <f t="shared" si="0"/>
        <v>1</v>
      </c>
      <c r="J26" s="29">
        <f t="shared" si="1"/>
        <v>3</v>
      </c>
    </row>
    <row r="27" spans="1:10" x14ac:dyDescent="0.25">
      <c r="A27">
        <v>24</v>
      </c>
      <c r="B27" s="29" t="s">
        <v>109</v>
      </c>
      <c r="C27" s="30">
        <v>44366</v>
      </c>
      <c r="D27" s="29" t="s">
        <v>29</v>
      </c>
      <c r="E27" s="29" t="s">
        <v>32</v>
      </c>
      <c r="F27" s="29" t="s">
        <v>30</v>
      </c>
      <c r="G27">
        <v>5</v>
      </c>
      <c r="H27">
        <v>0</v>
      </c>
      <c r="I27" s="29" t="b">
        <f t="shared" si="0"/>
        <v>1</v>
      </c>
      <c r="J27" s="29">
        <f t="shared" si="1"/>
        <v>1</v>
      </c>
    </row>
    <row r="28" spans="1:10" x14ac:dyDescent="0.25">
      <c r="A28">
        <v>25</v>
      </c>
      <c r="B28" s="29" t="s">
        <v>97</v>
      </c>
      <c r="C28" s="30">
        <v>44367</v>
      </c>
      <c r="D28" s="29" t="s">
        <v>7</v>
      </c>
      <c r="E28" s="29" t="s">
        <v>11</v>
      </c>
      <c r="F28" s="29" t="s">
        <v>8</v>
      </c>
      <c r="G28">
        <v>1</v>
      </c>
      <c r="H28">
        <v>1</v>
      </c>
      <c r="I28" s="29" t="b">
        <f t="shared" si="0"/>
        <v>1</v>
      </c>
      <c r="J28" s="29">
        <f t="shared" si="1"/>
        <v>3</v>
      </c>
    </row>
    <row r="29" spans="1:10" x14ac:dyDescent="0.25">
      <c r="A29">
        <v>26</v>
      </c>
      <c r="B29" s="29" t="s">
        <v>96</v>
      </c>
      <c r="C29" s="30">
        <v>44367</v>
      </c>
      <c r="D29" s="29" t="s">
        <v>7</v>
      </c>
      <c r="E29" s="29" t="s">
        <v>9</v>
      </c>
      <c r="F29" s="29" t="s">
        <v>10</v>
      </c>
      <c r="G29">
        <v>0</v>
      </c>
      <c r="H29">
        <v>2</v>
      </c>
      <c r="I29" s="29" t="b">
        <f t="shared" si="0"/>
        <v>1</v>
      </c>
      <c r="J29" s="29">
        <f t="shared" si="1"/>
        <v>2</v>
      </c>
    </row>
    <row r="30" spans="1:10" x14ac:dyDescent="0.25">
      <c r="A30">
        <v>27</v>
      </c>
      <c r="B30" s="29" t="s">
        <v>98</v>
      </c>
      <c r="C30" s="30">
        <v>44368</v>
      </c>
      <c r="D30" s="29" t="s">
        <v>12</v>
      </c>
      <c r="E30" s="29" t="s">
        <v>16</v>
      </c>
      <c r="F30" s="29" t="s">
        <v>13</v>
      </c>
      <c r="G30">
        <v>0</v>
      </c>
      <c r="H30">
        <v>2</v>
      </c>
      <c r="I30" s="29" t="b">
        <f t="shared" si="0"/>
        <v>1</v>
      </c>
      <c r="J30" s="29">
        <f t="shared" si="1"/>
        <v>2</v>
      </c>
    </row>
    <row r="31" spans="1:10" x14ac:dyDescent="0.25">
      <c r="A31">
        <v>28</v>
      </c>
      <c r="B31" s="29" t="s">
        <v>99</v>
      </c>
      <c r="C31" s="30">
        <v>44368</v>
      </c>
      <c r="D31" s="29" t="s">
        <v>12</v>
      </c>
      <c r="E31" s="29" t="s">
        <v>14</v>
      </c>
      <c r="F31" s="29" t="s">
        <v>15</v>
      </c>
      <c r="G31">
        <v>1</v>
      </c>
      <c r="H31">
        <v>1</v>
      </c>
      <c r="I31" s="29" t="b">
        <f t="shared" si="0"/>
        <v>1</v>
      </c>
      <c r="J31" s="29">
        <f t="shared" si="1"/>
        <v>3</v>
      </c>
    </row>
    <row r="32" spans="1:10" x14ac:dyDescent="0.25">
      <c r="A32">
        <v>29</v>
      </c>
      <c r="B32" s="29" t="s">
        <v>100</v>
      </c>
      <c r="C32" s="30">
        <v>44368</v>
      </c>
      <c r="D32" s="29" t="s">
        <v>20</v>
      </c>
      <c r="E32" s="29" t="s">
        <v>102</v>
      </c>
      <c r="F32" s="29" t="s">
        <v>18</v>
      </c>
      <c r="G32">
        <v>0</v>
      </c>
      <c r="H32">
        <v>1</v>
      </c>
      <c r="I32" s="29" t="b">
        <f t="shared" si="0"/>
        <v>1</v>
      </c>
      <c r="J32" s="29">
        <f t="shared" si="1"/>
        <v>2</v>
      </c>
    </row>
    <row r="33" spans="1:10" x14ac:dyDescent="0.25">
      <c r="A33">
        <v>30</v>
      </c>
      <c r="B33" s="29" t="s">
        <v>101</v>
      </c>
      <c r="C33" s="30">
        <v>44368</v>
      </c>
      <c r="D33" s="29" t="s">
        <v>20</v>
      </c>
      <c r="E33" s="29" t="s">
        <v>19</v>
      </c>
      <c r="F33" s="29" t="s">
        <v>21</v>
      </c>
      <c r="G33">
        <v>2</v>
      </c>
      <c r="H33">
        <v>3</v>
      </c>
      <c r="I33" s="29" t="b">
        <f t="shared" si="0"/>
        <v>1</v>
      </c>
      <c r="J33" s="29">
        <f t="shared" si="1"/>
        <v>2</v>
      </c>
    </row>
    <row r="34" spans="1:10" x14ac:dyDescent="0.25">
      <c r="A34">
        <v>31</v>
      </c>
      <c r="B34" s="29" t="s">
        <v>104</v>
      </c>
      <c r="C34" s="30">
        <v>44369</v>
      </c>
      <c r="D34" s="29" t="s">
        <v>17</v>
      </c>
      <c r="E34" s="29" t="s">
        <v>23</v>
      </c>
      <c r="F34" s="29" t="s">
        <v>105</v>
      </c>
      <c r="G34">
        <v>4</v>
      </c>
      <c r="H34">
        <v>2</v>
      </c>
      <c r="I34" s="29" t="b">
        <f t="shared" si="0"/>
        <v>1</v>
      </c>
      <c r="J34" s="29">
        <f t="shared" si="1"/>
        <v>1</v>
      </c>
    </row>
    <row r="35" spans="1:10" x14ac:dyDescent="0.25">
      <c r="A35">
        <v>32</v>
      </c>
      <c r="B35" s="29" t="s">
        <v>103</v>
      </c>
      <c r="C35" s="30">
        <v>44369</v>
      </c>
      <c r="D35" s="29" t="s">
        <v>17</v>
      </c>
      <c r="E35" s="29" t="s">
        <v>24</v>
      </c>
      <c r="F35" s="29" t="s">
        <v>22</v>
      </c>
      <c r="G35">
        <v>1</v>
      </c>
      <c r="H35">
        <v>2</v>
      </c>
      <c r="I35" s="29" t="b">
        <f t="shared" si="0"/>
        <v>1</v>
      </c>
      <c r="J35" s="29">
        <f t="shared" si="1"/>
        <v>2</v>
      </c>
    </row>
    <row r="36" spans="1:10" x14ac:dyDescent="0.25">
      <c r="A36">
        <v>33</v>
      </c>
      <c r="B36" s="29" t="s">
        <v>135</v>
      </c>
      <c r="C36" s="30">
        <v>44370</v>
      </c>
      <c r="D36" s="29" t="s">
        <v>25</v>
      </c>
      <c r="E36" s="29" t="s">
        <v>106</v>
      </c>
      <c r="F36" s="29" t="s">
        <v>26</v>
      </c>
      <c r="G36">
        <v>2</v>
      </c>
      <c r="H36">
        <v>0</v>
      </c>
      <c r="I36" s="29" t="b">
        <f t="shared" ref="I36:I67" si="2">NOT(OR(ISBLANK(G36),ISBLANK(H36)))</f>
        <v>1</v>
      </c>
      <c r="J36" s="29">
        <f t="shared" ref="J36:J67" si="3">IF(I36=FALSE,0,IF(G36&gt;H36,1,IF(H36&gt;G36,2,3)))</f>
        <v>1</v>
      </c>
    </row>
    <row r="37" spans="1:10" x14ac:dyDescent="0.25">
      <c r="A37">
        <v>34</v>
      </c>
      <c r="B37" s="29" t="s">
        <v>99</v>
      </c>
      <c r="C37" s="30">
        <v>44370</v>
      </c>
      <c r="D37" s="29" t="s">
        <v>25</v>
      </c>
      <c r="E37" s="29" t="s">
        <v>27</v>
      </c>
      <c r="F37" s="29" t="s">
        <v>28</v>
      </c>
      <c r="G37">
        <v>0</v>
      </c>
      <c r="H37">
        <v>4</v>
      </c>
      <c r="I37" s="29" t="b">
        <f t="shared" si="2"/>
        <v>1</v>
      </c>
      <c r="J37" s="29">
        <f t="shared" si="3"/>
        <v>2</v>
      </c>
    </row>
    <row r="38" spans="1:10" x14ac:dyDescent="0.25">
      <c r="A38">
        <v>35</v>
      </c>
      <c r="B38" s="29" t="s">
        <v>107</v>
      </c>
      <c r="C38" s="30">
        <v>44370</v>
      </c>
      <c r="D38" s="29" t="s">
        <v>29</v>
      </c>
      <c r="E38" s="29" t="s">
        <v>30</v>
      </c>
      <c r="F38" s="29" t="s">
        <v>31</v>
      </c>
      <c r="G38">
        <v>0</v>
      </c>
      <c r="H38">
        <v>3</v>
      </c>
      <c r="I38" s="29" t="b">
        <f t="shared" si="2"/>
        <v>1</v>
      </c>
      <c r="J38" s="29">
        <f t="shared" si="3"/>
        <v>2</v>
      </c>
    </row>
    <row r="39" spans="1:10" x14ac:dyDescent="0.25">
      <c r="A39">
        <v>36</v>
      </c>
      <c r="B39" s="29" t="s">
        <v>109</v>
      </c>
      <c r="C39" s="30">
        <v>44370</v>
      </c>
      <c r="D39" s="29" t="s">
        <v>29</v>
      </c>
      <c r="E39" s="29" t="s">
        <v>32</v>
      </c>
      <c r="F39" s="29" t="s">
        <v>108</v>
      </c>
      <c r="G39">
        <v>3</v>
      </c>
      <c r="H39">
        <v>0</v>
      </c>
      <c r="I39" s="29" t="b">
        <f t="shared" si="2"/>
        <v>1</v>
      </c>
      <c r="J39" s="29">
        <f t="shared" si="3"/>
        <v>1</v>
      </c>
    </row>
    <row r="40" spans="1:10" x14ac:dyDescent="0.25">
      <c r="A40">
        <v>37</v>
      </c>
      <c r="B40" s="29" t="s">
        <v>103</v>
      </c>
      <c r="C40" s="30">
        <v>44373</v>
      </c>
      <c r="D40" s="29" t="s">
        <v>110</v>
      </c>
      <c r="E40" s="29" t="s">
        <v>34</v>
      </c>
      <c r="F40" s="29" t="s">
        <v>35</v>
      </c>
      <c r="G40">
        <v>1</v>
      </c>
      <c r="H40">
        <v>1</v>
      </c>
      <c r="I40" s="29" t="b">
        <f t="shared" si="2"/>
        <v>1</v>
      </c>
      <c r="J40" s="29">
        <f t="shared" si="3"/>
        <v>3</v>
      </c>
    </row>
    <row r="41" spans="1:10" x14ac:dyDescent="0.25">
      <c r="A41">
        <v>38</v>
      </c>
      <c r="B41" s="29" t="s">
        <v>100</v>
      </c>
      <c r="C41" s="30">
        <v>44373</v>
      </c>
      <c r="D41" s="29" t="s">
        <v>110</v>
      </c>
      <c r="E41" s="29" t="s">
        <v>36</v>
      </c>
      <c r="F41" s="29" t="s">
        <v>37</v>
      </c>
      <c r="G41">
        <v>2</v>
      </c>
      <c r="H41">
        <v>3</v>
      </c>
      <c r="I41" s="29" t="b">
        <f t="shared" si="2"/>
        <v>1</v>
      </c>
      <c r="J41" s="29">
        <f t="shared" si="3"/>
        <v>2</v>
      </c>
    </row>
    <row r="42" spans="1:10" x14ac:dyDescent="0.25">
      <c r="A42">
        <v>39</v>
      </c>
      <c r="B42" s="29" t="s">
        <v>135</v>
      </c>
      <c r="C42" s="30">
        <v>44374</v>
      </c>
      <c r="D42" s="29" t="s">
        <v>110</v>
      </c>
      <c r="E42" s="29" t="s">
        <v>38</v>
      </c>
      <c r="F42" s="29" t="s">
        <v>39</v>
      </c>
      <c r="G42">
        <v>2</v>
      </c>
      <c r="H42">
        <v>2</v>
      </c>
      <c r="I42" s="29" t="b">
        <f t="shared" si="2"/>
        <v>1</v>
      </c>
      <c r="J42" s="29">
        <f t="shared" si="3"/>
        <v>3</v>
      </c>
    </row>
    <row r="43" spans="1:10" x14ac:dyDescent="0.25">
      <c r="A43">
        <v>40</v>
      </c>
      <c r="B43" s="29" t="s">
        <v>107</v>
      </c>
      <c r="C43" s="30">
        <v>44374</v>
      </c>
      <c r="D43" s="29" t="s">
        <v>110</v>
      </c>
      <c r="E43" s="29" t="s">
        <v>40</v>
      </c>
      <c r="F43" s="29" t="s">
        <v>41</v>
      </c>
      <c r="G43">
        <v>3</v>
      </c>
      <c r="H43">
        <v>0</v>
      </c>
      <c r="I43" s="29" t="b">
        <f t="shared" si="2"/>
        <v>1</v>
      </c>
      <c r="J43" s="29">
        <f t="shared" si="3"/>
        <v>1</v>
      </c>
    </row>
    <row r="44" spans="1:10" x14ac:dyDescent="0.25">
      <c r="A44">
        <v>41</v>
      </c>
      <c r="B44" s="29" t="s">
        <v>101</v>
      </c>
      <c r="C44" s="30">
        <v>44375</v>
      </c>
      <c r="D44" s="29" t="s">
        <v>110</v>
      </c>
      <c r="E44" s="29" t="s">
        <v>42</v>
      </c>
      <c r="F44" s="29" t="s">
        <v>43</v>
      </c>
      <c r="G44">
        <v>6</v>
      </c>
      <c r="H44">
        <v>0</v>
      </c>
      <c r="I44" s="29" t="b">
        <f t="shared" si="2"/>
        <v>1</v>
      </c>
      <c r="J44" s="29">
        <f t="shared" si="3"/>
        <v>1</v>
      </c>
    </row>
    <row r="45" spans="1:10" x14ac:dyDescent="0.25">
      <c r="A45">
        <v>42</v>
      </c>
      <c r="B45" s="29" t="s">
        <v>98</v>
      </c>
      <c r="C45" s="30">
        <v>44375</v>
      </c>
      <c r="D45" s="29" t="s">
        <v>110</v>
      </c>
      <c r="E45" s="29" t="s">
        <v>44</v>
      </c>
      <c r="F45" s="29" t="s">
        <v>45</v>
      </c>
      <c r="G45">
        <v>1</v>
      </c>
      <c r="H45">
        <v>1</v>
      </c>
      <c r="I45" s="29" t="b">
        <f t="shared" si="2"/>
        <v>1</v>
      </c>
      <c r="J45" s="29">
        <f t="shared" si="3"/>
        <v>3</v>
      </c>
    </row>
    <row r="46" spans="1:10" x14ac:dyDescent="0.25">
      <c r="A46">
        <v>43</v>
      </c>
      <c r="B46" s="29" t="s">
        <v>104</v>
      </c>
      <c r="C46" s="30">
        <v>44376</v>
      </c>
      <c r="D46" s="29" t="s">
        <v>110</v>
      </c>
      <c r="E46" s="29" t="s">
        <v>46</v>
      </c>
      <c r="F46" s="29" t="s">
        <v>47</v>
      </c>
      <c r="G46">
        <v>0</v>
      </c>
      <c r="H46">
        <v>2</v>
      </c>
      <c r="I46" s="29" t="b">
        <f t="shared" si="2"/>
        <v>1</v>
      </c>
      <c r="J46" s="29">
        <f t="shared" si="3"/>
        <v>2</v>
      </c>
    </row>
    <row r="47" spans="1:10" x14ac:dyDescent="0.25">
      <c r="A47">
        <v>44</v>
      </c>
      <c r="B47" s="29" t="s">
        <v>103</v>
      </c>
      <c r="C47" s="30">
        <v>44376</v>
      </c>
      <c r="D47" s="29" t="s">
        <v>110</v>
      </c>
      <c r="E47" s="29" t="s">
        <v>48</v>
      </c>
      <c r="F47" s="29" t="s">
        <v>49</v>
      </c>
      <c r="G47">
        <v>0</v>
      </c>
      <c r="H47">
        <v>0</v>
      </c>
      <c r="I47" s="29" t="b">
        <f t="shared" si="2"/>
        <v>1</v>
      </c>
      <c r="J47" s="29">
        <f t="shared" si="3"/>
        <v>3</v>
      </c>
    </row>
    <row r="48" spans="1:10" x14ac:dyDescent="0.25">
      <c r="A48">
        <v>45</v>
      </c>
      <c r="B48" s="29" t="s">
        <v>99</v>
      </c>
      <c r="C48" s="30">
        <v>44379</v>
      </c>
      <c r="D48" s="29" t="s">
        <v>111</v>
      </c>
      <c r="E48" s="29" t="s">
        <v>51</v>
      </c>
      <c r="F48" s="29" t="s">
        <v>52</v>
      </c>
      <c r="I48" s="29" t="b">
        <f t="shared" si="2"/>
        <v>0</v>
      </c>
      <c r="J48" s="29">
        <f t="shared" si="3"/>
        <v>0</v>
      </c>
    </row>
    <row r="49" spans="1:10" x14ac:dyDescent="0.25">
      <c r="A49">
        <v>46</v>
      </c>
      <c r="B49" s="29" t="s">
        <v>109</v>
      </c>
      <c r="C49" s="30">
        <v>44379</v>
      </c>
      <c r="D49" s="29" t="s">
        <v>111</v>
      </c>
      <c r="E49" s="29" t="s">
        <v>53</v>
      </c>
      <c r="F49" s="29" t="s">
        <v>54</v>
      </c>
      <c r="I49" s="29" t="b">
        <f t="shared" si="2"/>
        <v>0</v>
      </c>
      <c r="J49" s="29">
        <f t="shared" si="3"/>
        <v>0</v>
      </c>
    </row>
    <row r="50" spans="1:10" x14ac:dyDescent="0.25">
      <c r="A50">
        <v>47</v>
      </c>
      <c r="B50" s="29" t="s">
        <v>97</v>
      </c>
      <c r="C50" s="30">
        <v>44380</v>
      </c>
      <c r="D50" s="29" t="s">
        <v>111</v>
      </c>
      <c r="E50" s="29" t="s">
        <v>55</v>
      </c>
      <c r="F50" s="29" t="s">
        <v>56</v>
      </c>
      <c r="I50" s="29" t="b">
        <f t="shared" si="2"/>
        <v>0</v>
      </c>
      <c r="J50" s="29">
        <f t="shared" si="3"/>
        <v>0</v>
      </c>
    </row>
    <row r="51" spans="1:10" x14ac:dyDescent="0.25">
      <c r="A51">
        <v>48</v>
      </c>
      <c r="B51" s="29" t="s">
        <v>96</v>
      </c>
      <c r="C51" s="30">
        <v>44379</v>
      </c>
      <c r="D51" s="29" t="s">
        <v>111</v>
      </c>
      <c r="E51" s="29" t="s">
        <v>57</v>
      </c>
      <c r="F51" s="29" t="s">
        <v>58</v>
      </c>
      <c r="I51" s="29" t="b">
        <f t="shared" si="2"/>
        <v>0</v>
      </c>
      <c r="J51" s="29">
        <f t="shared" si="3"/>
        <v>0</v>
      </c>
    </row>
    <row r="52" spans="1:10" x14ac:dyDescent="0.25">
      <c r="A52">
        <v>49</v>
      </c>
      <c r="B52" s="29" t="s">
        <v>103</v>
      </c>
      <c r="C52" s="30">
        <v>44383</v>
      </c>
      <c r="D52" s="29" t="s">
        <v>112</v>
      </c>
      <c r="E52" s="29" t="s">
        <v>60</v>
      </c>
      <c r="F52" s="29" t="s">
        <v>61</v>
      </c>
      <c r="I52" s="29" t="b">
        <f t="shared" si="2"/>
        <v>0</v>
      </c>
      <c r="J52" s="29">
        <f t="shared" si="3"/>
        <v>0</v>
      </c>
    </row>
    <row r="53" spans="1:10" x14ac:dyDescent="0.25">
      <c r="A53">
        <v>50</v>
      </c>
      <c r="B53" s="29" t="s">
        <v>103</v>
      </c>
      <c r="C53" s="30">
        <v>44384</v>
      </c>
      <c r="D53" s="29" t="s">
        <v>112</v>
      </c>
      <c r="E53" s="29" t="s">
        <v>62</v>
      </c>
      <c r="F53" s="29" t="s">
        <v>63</v>
      </c>
      <c r="I53" s="29" t="b">
        <f t="shared" si="2"/>
        <v>0</v>
      </c>
      <c r="J53" s="29">
        <f t="shared" si="3"/>
        <v>0</v>
      </c>
    </row>
    <row r="54" spans="1:10" x14ac:dyDescent="0.25">
      <c r="A54">
        <v>51</v>
      </c>
      <c r="B54" s="29" t="s">
        <v>103</v>
      </c>
      <c r="C54" s="30">
        <v>44388</v>
      </c>
      <c r="D54" s="29" t="s">
        <v>64</v>
      </c>
      <c r="E54" s="29" t="s">
        <v>87</v>
      </c>
      <c r="F54" s="29" t="s">
        <v>65</v>
      </c>
      <c r="I54" s="29" t="b">
        <f t="shared" si="2"/>
        <v>0</v>
      </c>
      <c r="J54" s="29">
        <f t="shared" si="3"/>
        <v>0</v>
      </c>
    </row>
  </sheetData>
  <hyperlinks>
    <hyperlink ref="A2" r:id="rId1" location="gid=0" xr:uid="{F43FC558-849F-424E-A2CA-3EDD6E896798}"/>
  </hyperlinks>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J54"/>
  <sheetViews>
    <sheetView workbookViewId="0">
      <selection activeCell="M6" sqref="M6"/>
    </sheetView>
  </sheetViews>
  <sheetFormatPr defaultRowHeight="15" x14ac:dyDescent="0.25"/>
  <cols>
    <col min="2" max="2" width="12.5703125" customWidth="1"/>
    <col min="4" max="5" width="12.42578125" bestFit="1" customWidth="1"/>
    <col min="8" max="9" width="9" hidden="1" customWidth="1"/>
    <col min="12" max="12" width="18.5703125" customWidth="1"/>
  </cols>
  <sheetData>
    <row r="1" spans="1:10" x14ac:dyDescent="0.25">
      <c r="A1" t="str" cm="1">
        <f t="array" aca="1" ref="A1" ca="1">MID(CELL("filename",A1),FIND("]",CELL("filename",A1))+1,255)</f>
        <v>01</v>
      </c>
    </row>
    <row r="3" spans="1:10" x14ac:dyDescent="0.25">
      <c r="A3" s="4" t="s">
        <v>0</v>
      </c>
      <c r="B3" s="4" t="s">
        <v>1</v>
      </c>
      <c r="C3" s="4" t="s">
        <v>2</v>
      </c>
      <c r="D3" s="4" t="s">
        <v>71</v>
      </c>
      <c r="E3" s="4" t="s">
        <v>72</v>
      </c>
      <c r="F3" s="4" t="s">
        <v>73</v>
      </c>
      <c r="G3" s="4" t="s">
        <v>74</v>
      </c>
      <c r="H3" s="47" t="s">
        <v>66</v>
      </c>
      <c r="I3" s="47" t="s">
        <v>75</v>
      </c>
      <c r="J3" s="4" t="s">
        <v>76</v>
      </c>
    </row>
    <row r="4" spans="1:10" x14ac:dyDescent="0.25">
      <c r="A4" s="2">
        <v>1</v>
      </c>
      <c r="B4" s="5">
        <v>44358</v>
      </c>
      <c r="C4" s="3" t="s">
        <v>82</v>
      </c>
      <c r="D4" s="2" t="str">
        <f>Table_1[[#This Row],[Team1]]</f>
        <v>Turkey</v>
      </c>
      <c r="E4" s="2" t="str">
        <f>Table_1[[#This Row],[Team2]]</f>
        <v>Italy</v>
      </c>
      <c r="F4" s="15">
        <v>2</v>
      </c>
      <c r="G4" s="15">
        <v>1</v>
      </c>
      <c r="H4" s="2" t="b">
        <f>NOT(OR(ISBLANK(F4),ISBLANK(G4)))</f>
        <v>1</v>
      </c>
      <c r="I4" s="6">
        <f>IF(H4=FALSE,0,IF(F4&gt;G4,1,IF(G4&gt;F4,2,3)))</f>
        <v>1</v>
      </c>
      <c r="J4" s="2">
        <f>IFERROR(IF(OR(H4=FALSE,Schedule!I4=FALSE),0,IF(AND(F4=Schedule!G4,G4=Schedule!H4),VLOOKUP(A4,SET!$B$10:$E$60,3,0),IF(I4=Schedule!J4,VLOOKUP(A4,SET!$B$10:$E$60,4,0),0))),0)</f>
        <v>3</v>
      </c>
    </row>
    <row r="5" spans="1:10" x14ac:dyDescent="0.25">
      <c r="A5" s="2">
        <v>2</v>
      </c>
      <c r="B5" s="5">
        <v>44360</v>
      </c>
      <c r="C5" s="3" t="s">
        <v>82</v>
      </c>
      <c r="D5" s="2" t="str">
        <f>Table_1[[#This Row],[Team1]]</f>
        <v>Wales</v>
      </c>
      <c r="E5" s="2" t="str">
        <f>Table_1[[#This Row],[Team2]]</f>
        <v>Switzerland</v>
      </c>
      <c r="F5" s="15">
        <v>0</v>
      </c>
      <c r="G5" s="15">
        <v>2</v>
      </c>
      <c r="H5" s="2" t="b">
        <f t="shared" ref="H5:H14" si="0">NOT(OR(ISBLANK(F5),ISBLANK(G5)))</f>
        <v>1</v>
      </c>
      <c r="I5" s="6">
        <f t="shared" ref="I5:I54" si="1">IF(H5=FALSE,0,IF(F5&gt;G5,1,IF(G5&gt;F5,2,3)))</f>
        <v>2</v>
      </c>
      <c r="J5" s="2">
        <f>IFERROR(IF(OR(H5=FALSE,Schedule!I5=FALSE),0,IF(AND(F5=Schedule!G5,G5=Schedule!H5),VLOOKUP(A5,SET!$B$10:$E$60,3,0),IF(I5=Schedule!J5,VLOOKUP(A5,SET!$B$10:$E$60,4,0),0))),0)</f>
        <v>0</v>
      </c>
    </row>
    <row r="6" spans="1:10" x14ac:dyDescent="0.25">
      <c r="A6" s="2">
        <v>3</v>
      </c>
      <c r="B6" s="5">
        <v>44360</v>
      </c>
      <c r="C6" s="3" t="s">
        <v>82</v>
      </c>
      <c r="D6" s="2" t="str">
        <f>Table_1[[#This Row],[Team1]]</f>
        <v>Denmark</v>
      </c>
      <c r="E6" s="2" t="str">
        <f>Table_1[[#This Row],[Team2]]</f>
        <v>Finland</v>
      </c>
      <c r="F6" s="15">
        <v>3</v>
      </c>
      <c r="G6" s="15">
        <v>3</v>
      </c>
      <c r="H6" s="2" t="b">
        <f t="shared" si="0"/>
        <v>1</v>
      </c>
      <c r="I6" s="6">
        <f t="shared" si="1"/>
        <v>3</v>
      </c>
      <c r="J6" s="2">
        <f>IFERROR(IF(OR(H6=FALSE,Schedule!I6=FALSE),0,IF(AND(F6=Schedule!G6,G6=Schedule!H6),VLOOKUP(A6,SET!$B$10:$E$60,3,0),IF(I6=Schedule!J6,VLOOKUP(A6,SET!$B$10:$E$60,4,0),0))),0)</f>
        <v>0</v>
      </c>
    </row>
    <row r="7" spans="1:10" x14ac:dyDescent="0.25">
      <c r="A7" s="2">
        <v>4</v>
      </c>
      <c r="B7" s="5">
        <v>44360</v>
      </c>
      <c r="C7" s="3" t="s">
        <v>82</v>
      </c>
      <c r="D7" s="2" t="str">
        <f>Table_1[[#This Row],[Team1]]</f>
        <v>Belgium</v>
      </c>
      <c r="E7" s="2" t="str">
        <f>Table_1[[#This Row],[Team2]]</f>
        <v>Russia</v>
      </c>
      <c r="F7" s="15">
        <v>2</v>
      </c>
      <c r="G7" s="15">
        <v>1</v>
      </c>
      <c r="H7" s="2" t="b">
        <f t="shared" si="0"/>
        <v>1</v>
      </c>
      <c r="I7" s="6">
        <f t="shared" si="1"/>
        <v>1</v>
      </c>
      <c r="J7" s="2">
        <f>IFERROR(IF(OR(H7=FALSE,Schedule!I7=FALSE),0,IF(AND(F7=Schedule!G7,G7=Schedule!H7),VLOOKUP(A7,SET!$B$10:$E$60,3,0),IF(I7=Schedule!J7,VLOOKUP(A7,SET!$B$10:$E$60,4,0),0))),0)</f>
        <v>3</v>
      </c>
    </row>
    <row r="8" spans="1:10" x14ac:dyDescent="0.25">
      <c r="A8" s="2">
        <v>5</v>
      </c>
      <c r="B8" s="5">
        <v>44361</v>
      </c>
      <c r="C8" s="3" t="s">
        <v>82</v>
      </c>
      <c r="D8" s="2" t="str">
        <f>Table_1[[#This Row],[Team1]]</f>
        <v>Netherlands</v>
      </c>
      <c r="E8" s="2" t="str">
        <f>Table_1[[#This Row],[Team2]]</f>
        <v>Ukraine</v>
      </c>
      <c r="F8" s="15">
        <v>3</v>
      </c>
      <c r="G8" s="15">
        <v>2</v>
      </c>
      <c r="H8" s="2" t="b">
        <f t="shared" si="0"/>
        <v>1</v>
      </c>
      <c r="I8" s="6">
        <f t="shared" si="1"/>
        <v>1</v>
      </c>
      <c r="J8" s="2">
        <f>IFERROR(IF(OR(H8=FALSE,Schedule!I8=FALSE),0,IF(AND(F8=Schedule!G8,G8=Schedule!H8),VLOOKUP(A8,SET!$B$10:$E$60,3,0),IF(I8=Schedule!J8,VLOOKUP(A8,SET!$B$10:$E$60,4,0),0))),0)</f>
        <v>0</v>
      </c>
    </row>
    <row r="9" spans="1:10" x14ac:dyDescent="0.25">
      <c r="A9" s="2">
        <v>6</v>
      </c>
      <c r="B9" s="5">
        <v>44361</v>
      </c>
      <c r="C9" s="3" t="s">
        <v>82</v>
      </c>
      <c r="D9" s="2" t="str">
        <f>Table_1[[#This Row],[Team1]]</f>
        <v>Austria</v>
      </c>
      <c r="E9" s="2" t="str">
        <f>Table_1[[#This Row],[Team2]]</f>
        <v>North Macedonia</v>
      </c>
      <c r="F9" s="15">
        <v>0</v>
      </c>
      <c r="G9" s="15">
        <v>2</v>
      </c>
      <c r="H9" s="2" t="b">
        <f t="shared" si="0"/>
        <v>1</v>
      </c>
      <c r="I9" s="6">
        <f t="shared" si="1"/>
        <v>2</v>
      </c>
      <c r="J9" s="2">
        <f>IFERROR(IF(OR(H9=FALSE,Schedule!I9=FALSE),0,IF(AND(F9=Schedule!G9,G9=Schedule!H9),VLOOKUP(A9,SET!$B$10:$E$60,3,0),IF(I9=Schedule!J9,VLOOKUP(A9,SET!$B$10:$E$60,4,0),0))),0)</f>
        <v>0</v>
      </c>
    </row>
    <row r="10" spans="1:10" x14ac:dyDescent="0.25">
      <c r="A10" s="2">
        <v>7</v>
      </c>
      <c r="B10" s="5">
        <v>44361</v>
      </c>
      <c r="C10" s="3" t="s">
        <v>82</v>
      </c>
      <c r="D10" s="2" t="str">
        <f>Table_1[[#This Row],[Team1]]</f>
        <v>England</v>
      </c>
      <c r="E10" s="2" t="str">
        <f>Table_1[[#This Row],[Team2]]</f>
        <v>Croatia</v>
      </c>
      <c r="F10" s="15">
        <v>2</v>
      </c>
      <c r="G10" s="15">
        <v>3</v>
      </c>
      <c r="H10" s="2" t="b">
        <f t="shared" si="0"/>
        <v>1</v>
      </c>
      <c r="I10" s="6">
        <f t="shared" si="1"/>
        <v>2</v>
      </c>
      <c r="J10" s="2">
        <f>IFERROR(IF(OR(H10=FALSE,Schedule!I10=FALSE),0,IF(AND(F10=Schedule!G10,G10=Schedule!H10),VLOOKUP(A10,SET!$B$10:$E$60,3,0),IF(I10=Schedule!J10,VLOOKUP(A10,SET!$B$10:$E$60,4,0),0))),0)</f>
        <v>0</v>
      </c>
    </row>
    <row r="11" spans="1:10" x14ac:dyDescent="0.25">
      <c r="A11" s="2">
        <v>8</v>
      </c>
      <c r="B11" s="5">
        <v>44362</v>
      </c>
      <c r="C11" s="3" t="s">
        <v>82</v>
      </c>
      <c r="D11" s="2" t="str">
        <f>Table_1[[#This Row],[Team1]]</f>
        <v>Scotland</v>
      </c>
      <c r="E11" s="2" t="str">
        <f>Table_1[[#This Row],[Team2]]</f>
        <v>Czech Republic</v>
      </c>
      <c r="F11" s="15">
        <v>3</v>
      </c>
      <c r="G11" s="15">
        <v>2</v>
      </c>
      <c r="H11" s="2" t="b">
        <f t="shared" si="0"/>
        <v>1</v>
      </c>
      <c r="I11" s="6">
        <f t="shared" si="1"/>
        <v>1</v>
      </c>
      <c r="J11" s="2">
        <f>IFERROR(IF(OR(H11=FALSE,Schedule!I11=FALSE),0,IF(AND(F11=Schedule!G11,G11=Schedule!H11),VLOOKUP(A11,SET!$B$10:$E$60,3,0),IF(I11=Schedule!J11,VLOOKUP(A11,SET!$B$10:$E$60,4,0),0))),0)</f>
        <v>0</v>
      </c>
    </row>
    <row r="12" spans="1:10" x14ac:dyDescent="0.25">
      <c r="A12" s="2">
        <v>9</v>
      </c>
      <c r="B12" s="5">
        <v>44362</v>
      </c>
      <c r="C12" s="3" t="s">
        <v>82</v>
      </c>
      <c r="D12" s="2" t="str">
        <f>Table_1[[#This Row],[Team1]]</f>
        <v>Spain</v>
      </c>
      <c r="E12" s="2" t="str">
        <f>Table_1[[#This Row],[Team2]]</f>
        <v>Sweden</v>
      </c>
      <c r="F12" s="15">
        <v>3</v>
      </c>
      <c r="G12" s="15">
        <v>3</v>
      </c>
      <c r="H12" s="2" t="b">
        <f t="shared" si="0"/>
        <v>1</v>
      </c>
      <c r="I12" s="6">
        <f t="shared" si="1"/>
        <v>3</v>
      </c>
      <c r="J12" s="2">
        <f>IFERROR(IF(OR(H12=FALSE,Schedule!I12=FALSE),0,IF(AND(F12=Schedule!G12,G12=Schedule!H12),VLOOKUP(A12,SET!$B$10:$E$60,3,0),IF(I12=Schedule!J12,VLOOKUP(A12,SET!$B$10:$E$60,4,0),0))),0)</f>
        <v>0</v>
      </c>
    </row>
    <row r="13" spans="1:10" x14ac:dyDescent="0.25">
      <c r="A13" s="2">
        <v>10</v>
      </c>
      <c r="B13" s="5">
        <v>44362</v>
      </c>
      <c r="C13" s="3" t="s">
        <v>82</v>
      </c>
      <c r="D13" s="2" t="str">
        <f>Table_1[[#This Row],[Team1]]</f>
        <v>Poland</v>
      </c>
      <c r="E13" s="2" t="str">
        <f>Table_1[[#This Row],[Team2]]</f>
        <v>Slovakia</v>
      </c>
      <c r="F13" s="15">
        <v>2</v>
      </c>
      <c r="G13" s="15">
        <v>2</v>
      </c>
      <c r="H13" s="2" t="b">
        <f t="shared" si="0"/>
        <v>1</v>
      </c>
      <c r="I13" s="6">
        <f t="shared" si="1"/>
        <v>3</v>
      </c>
      <c r="J13" s="2">
        <f>IFERROR(IF(OR(H13=FALSE,Schedule!I13=FALSE),0,IF(AND(F13=Schedule!G13,G13=Schedule!H13),VLOOKUP(A13,SET!$B$10:$E$60,3,0),IF(I13=Schedule!J13,VLOOKUP(A13,SET!$B$10:$E$60,4,0),0))),0)</f>
        <v>0</v>
      </c>
    </row>
    <row r="14" spans="1:10" x14ac:dyDescent="0.25">
      <c r="A14" s="2">
        <v>11</v>
      </c>
      <c r="B14" s="5">
        <v>44363</v>
      </c>
      <c r="C14" s="3" t="s">
        <v>82</v>
      </c>
      <c r="D14" s="2" t="str">
        <f>Table_1[[#This Row],[Team1]]</f>
        <v>Hungary</v>
      </c>
      <c r="E14" s="2" t="str">
        <f>Table_1[[#This Row],[Team2]]</f>
        <v>Portugal</v>
      </c>
      <c r="F14" s="15">
        <v>1</v>
      </c>
      <c r="G14" s="15">
        <v>3</v>
      </c>
      <c r="H14" s="2" t="b">
        <f t="shared" si="0"/>
        <v>1</v>
      </c>
      <c r="I14" s="6">
        <f t="shared" si="1"/>
        <v>2</v>
      </c>
      <c r="J14" s="2">
        <f>IFERROR(IF(OR(H14=FALSE,Schedule!I14=FALSE),0,IF(AND(F14=Schedule!G14,G14=Schedule!H14),VLOOKUP(A14,SET!$B$10:$E$60,3,0),IF(I14=Schedule!J14,VLOOKUP(A14,SET!$B$10:$E$60,4,0),0))),0)</f>
        <v>0</v>
      </c>
    </row>
    <row r="15" spans="1:10" x14ac:dyDescent="0.25">
      <c r="A15" s="2">
        <v>12</v>
      </c>
      <c r="B15" s="5">
        <v>44363</v>
      </c>
      <c r="C15" s="3" t="s">
        <v>82</v>
      </c>
      <c r="D15" s="2" t="str">
        <f>Table_1[[#This Row],[Team1]]</f>
        <v>France</v>
      </c>
      <c r="E15" s="2" t="str">
        <f>Table_1[[#This Row],[Team2]]</f>
        <v>Germany</v>
      </c>
      <c r="F15" s="15">
        <v>1</v>
      </c>
      <c r="G15" s="15">
        <v>0</v>
      </c>
      <c r="H15" s="2" t="b">
        <f t="shared" ref="H15:H54" si="2">NOT(OR(ISBLANK(F15),ISBLANK(G15)))</f>
        <v>1</v>
      </c>
      <c r="I15" s="6">
        <f t="shared" si="1"/>
        <v>1</v>
      </c>
      <c r="J15" s="2">
        <f>IFERROR(IF(OR(H15=FALSE,Schedule!I15=FALSE),0,IF(AND(F15=Schedule!G15,G15=Schedule!H15),VLOOKUP(A15,SET!$B$10:$E$60,3,0),IF(I15=Schedule!J15,VLOOKUP(A15,SET!$B$10:$E$60,4,0),0))),0)</f>
        <v>0</v>
      </c>
    </row>
    <row r="16" spans="1:10" x14ac:dyDescent="0.25">
      <c r="A16" s="2">
        <v>13</v>
      </c>
      <c r="B16" s="5">
        <v>44364</v>
      </c>
      <c r="C16" s="3" t="s">
        <v>82</v>
      </c>
      <c r="D16" s="2" t="str">
        <f>Table_1[[#This Row],[Team1]]</f>
        <v>Turkey</v>
      </c>
      <c r="E16" s="2" t="str">
        <f>Table_1[[#This Row],[Team2]]</f>
        <v>Wales</v>
      </c>
      <c r="F16" s="15">
        <v>0</v>
      </c>
      <c r="G16" s="15">
        <v>3</v>
      </c>
      <c r="H16" s="2" t="b">
        <f t="shared" si="2"/>
        <v>1</v>
      </c>
      <c r="I16" s="6">
        <f t="shared" si="1"/>
        <v>2</v>
      </c>
      <c r="J16" s="2">
        <f>IFERROR(IF(OR(H16=FALSE,Schedule!I16=FALSE),0,IF(AND(F16=Schedule!G16,G16=Schedule!H16),VLOOKUP(A16,SET!$B$10:$E$60,3,0),IF(I16=Schedule!J16,VLOOKUP(A16,SET!$B$10:$E$60,4,0),0))),0)</f>
        <v>0</v>
      </c>
    </row>
    <row r="17" spans="1:10" x14ac:dyDescent="0.25">
      <c r="A17" s="2">
        <v>14</v>
      </c>
      <c r="B17" s="5">
        <v>44364</v>
      </c>
      <c r="C17" s="3" t="s">
        <v>82</v>
      </c>
      <c r="D17" s="2" t="str">
        <f>Table_1[[#This Row],[Team1]]</f>
        <v>Italy</v>
      </c>
      <c r="E17" s="2" t="str">
        <f>Table_1[[#This Row],[Team2]]</f>
        <v>Switzerland</v>
      </c>
      <c r="F17" s="15">
        <v>0</v>
      </c>
      <c r="G17" s="15">
        <v>1</v>
      </c>
      <c r="H17" s="2" t="b">
        <f t="shared" si="2"/>
        <v>1</v>
      </c>
      <c r="I17" s="6">
        <f t="shared" si="1"/>
        <v>2</v>
      </c>
      <c r="J17" s="2">
        <f>IFERROR(IF(OR(H17=FALSE,Schedule!I17=FALSE),0,IF(AND(F17=Schedule!G17,G17=Schedule!H17),VLOOKUP(A17,SET!$B$10:$E$60,3,0),IF(I17=Schedule!J17,VLOOKUP(A17,SET!$B$10:$E$60,4,0),0))),0)</f>
        <v>1</v>
      </c>
    </row>
    <row r="18" spans="1:10" x14ac:dyDescent="0.25">
      <c r="A18" s="2">
        <v>15</v>
      </c>
      <c r="B18" s="5">
        <v>44364</v>
      </c>
      <c r="C18" s="3" t="s">
        <v>82</v>
      </c>
      <c r="D18" s="2" t="str">
        <f>Table_1[[#This Row],[Team1]]</f>
        <v>Finland</v>
      </c>
      <c r="E18" s="2" t="str">
        <f>Table_1[[#This Row],[Team2]]</f>
        <v>Russia</v>
      </c>
      <c r="F18" s="15">
        <v>2</v>
      </c>
      <c r="G18" s="15">
        <v>2</v>
      </c>
      <c r="H18" s="2" t="b">
        <f t="shared" si="2"/>
        <v>1</v>
      </c>
      <c r="I18" s="6">
        <f t="shared" si="1"/>
        <v>3</v>
      </c>
      <c r="J18" s="2">
        <f>IFERROR(IF(OR(H18=FALSE,Schedule!I18=FALSE),0,IF(AND(F18=Schedule!G18,G18=Schedule!H18),VLOOKUP(A18,SET!$B$10:$E$60,3,0),IF(I18=Schedule!J18,VLOOKUP(A18,SET!$B$10:$E$60,4,0),0))),0)</f>
        <v>0</v>
      </c>
    </row>
    <row r="19" spans="1:10" x14ac:dyDescent="0.25">
      <c r="A19" s="2">
        <v>16</v>
      </c>
      <c r="B19" s="5">
        <v>44365</v>
      </c>
      <c r="C19" s="3" t="s">
        <v>82</v>
      </c>
      <c r="D19" s="2" t="str">
        <f>Table_1[[#This Row],[Team1]]</f>
        <v>Denmark</v>
      </c>
      <c r="E19" s="2" t="str">
        <f>Table_1[[#This Row],[Team2]]</f>
        <v>Belgium</v>
      </c>
      <c r="F19" s="15">
        <v>1</v>
      </c>
      <c r="G19" s="15">
        <v>0</v>
      </c>
      <c r="H19" s="2" t="b">
        <f t="shared" si="2"/>
        <v>1</v>
      </c>
      <c r="I19" s="6">
        <f t="shared" si="1"/>
        <v>1</v>
      </c>
      <c r="J19" s="2">
        <f>IFERROR(IF(OR(H19=FALSE,Schedule!I19=FALSE),0,IF(AND(F19=Schedule!G19,G19=Schedule!H19),VLOOKUP(A19,SET!$B$10:$E$60,3,0),IF(I19=Schedule!J19,VLOOKUP(A19,SET!$B$10:$E$60,4,0),0))),0)</f>
        <v>1</v>
      </c>
    </row>
    <row r="20" spans="1:10" x14ac:dyDescent="0.25">
      <c r="A20" s="2">
        <v>17</v>
      </c>
      <c r="B20" s="5">
        <v>44365</v>
      </c>
      <c r="C20" s="3" t="s">
        <v>82</v>
      </c>
      <c r="D20" s="2" t="str">
        <f>Table_1[[#This Row],[Team1]]</f>
        <v>Netherlands</v>
      </c>
      <c r="E20" s="2" t="str">
        <f>Table_1[[#This Row],[Team2]]</f>
        <v>Austria</v>
      </c>
      <c r="F20" s="15">
        <v>0</v>
      </c>
      <c r="G20" s="15">
        <v>3</v>
      </c>
      <c r="H20" s="2" t="b">
        <f t="shared" si="2"/>
        <v>1</v>
      </c>
      <c r="I20" s="6">
        <f t="shared" si="1"/>
        <v>2</v>
      </c>
      <c r="J20" s="2">
        <f>IFERROR(IF(OR(H20=FALSE,Schedule!I20=FALSE),0,IF(AND(F20=Schedule!G20,G20=Schedule!H20),VLOOKUP(A20,SET!$B$10:$E$60,3,0),IF(I20=Schedule!J20,VLOOKUP(A20,SET!$B$10:$E$60,4,0),0))),0)</f>
        <v>0</v>
      </c>
    </row>
    <row r="21" spans="1:10" x14ac:dyDescent="0.25">
      <c r="A21" s="2">
        <v>18</v>
      </c>
      <c r="B21" s="5">
        <v>44365</v>
      </c>
      <c r="C21" s="3" t="s">
        <v>82</v>
      </c>
      <c r="D21" s="2" t="str">
        <f>Table_1[[#This Row],[Team1]]</f>
        <v>Ukraine</v>
      </c>
      <c r="E21" s="2" t="str">
        <f>Table_1[[#This Row],[Team2]]</f>
        <v>North Macedonia</v>
      </c>
      <c r="F21" s="15">
        <v>1</v>
      </c>
      <c r="G21" s="15">
        <v>3</v>
      </c>
      <c r="H21" s="2" t="b">
        <f t="shared" si="2"/>
        <v>1</v>
      </c>
      <c r="I21" s="6">
        <f t="shared" si="1"/>
        <v>2</v>
      </c>
      <c r="J21" s="2">
        <f>IFERROR(IF(OR(H21=FALSE,Schedule!I21=FALSE),0,IF(AND(F21=Schedule!G21,G21=Schedule!H21),VLOOKUP(A21,SET!$B$10:$E$60,3,0),IF(I21=Schedule!J21,VLOOKUP(A21,SET!$B$10:$E$60,4,0),0))),0)</f>
        <v>0</v>
      </c>
    </row>
    <row r="22" spans="1:10" x14ac:dyDescent="0.25">
      <c r="A22" s="2">
        <v>19</v>
      </c>
      <c r="B22" s="5">
        <v>44366</v>
      </c>
      <c r="C22" s="3" t="s">
        <v>82</v>
      </c>
      <c r="D22" s="2" t="str">
        <f>Table_1[[#This Row],[Team1]]</f>
        <v>Croatia</v>
      </c>
      <c r="E22" s="2" t="str">
        <f>Table_1[[#This Row],[Team2]]</f>
        <v>Czech Republic</v>
      </c>
      <c r="F22" s="15">
        <v>0</v>
      </c>
      <c r="G22" s="15">
        <v>1</v>
      </c>
      <c r="H22" s="2" t="b">
        <f t="shared" si="2"/>
        <v>1</v>
      </c>
      <c r="I22" s="6">
        <f t="shared" si="1"/>
        <v>2</v>
      </c>
      <c r="J22" s="2">
        <f>IFERROR(IF(OR(H22=FALSE,Schedule!I22=FALSE),0,IF(AND(F22=Schedule!G22,G22=Schedule!H22),VLOOKUP(A22,SET!$B$10:$E$60,3,0),IF(I22=Schedule!J22,VLOOKUP(A22,SET!$B$10:$E$60,4,0),0))),0)</f>
        <v>1</v>
      </c>
    </row>
    <row r="23" spans="1:10" x14ac:dyDescent="0.25">
      <c r="A23" s="2">
        <v>20</v>
      </c>
      <c r="B23" s="5">
        <v>44366</v>
      </c>
      <c r="C23" s="3" t="s">
        <v>82</v>
      </c>
      <c r="D23" s="2" t="str">
        <f>Table_1[[#This Row],[Team1]]</f>
        <v>England</v>
      </c>
      <c r="E23" s="2" t="str">
        <f>Table_1[[#This Row],[Team2]]</f>
        <v>Scotland</v>
      </c>
      <c r="F23" s="15">
        <v>0</v>
      </c>
      <c r="G23" s="15">
        <v>3</v>
      </c>
      <c r="H23" s="2" t="b">
        <f t="shared" si="2"/>
        <v>1</v>
      </c>
      <c r="I23" s="6">
        <f t="shared" si="1"/>
        <v>2</v>
      </c>
      <c r="J23" s="2">
        <f>IFERROR(IF(OR(H23=FALSE,Schedule!I23=FALSE),0,IF(AND(F23=Schedule!G23,G23=Schedule!H23),VLOOKUP(A23,SET!$B$10:$E$60,3,0),IF(I23=Schedule!J23,VLOOKUP(A23,SET!$B$10:$E$60,4,0),0))),0)</f>
        <v>0</v>
      </c>
    </row>
    <row r="24" spans="1:10" x14ac:dyDescent="0.25">
      <c r="A24" s="2">
        <v>21</v>
      </c>
      <c r="B24" s="5">
        <v>44366</v>
      </c>
      <c r="C24" s="3" t="s">
        <v>82</v>
      </c>
      <c r="D24" s="2" t="str">
        <f>Table_1[[#This Row],[Team1]]</f>
        <v>Sweden</v>
      </c>
      <c r="E24" s="2" t="str">
        <f>Table_1[[#This Row],[Team2]]</f>
        <v>Slovakia</v>
      </c>
      <c r="F24" s="15">
        <v>2</v>
      </c>
      <c r="G24" s="15">
        <v>2</v>
      </c>
      <c r="H24" s="2" t="b">
        <f t="shared" si="2"/>
        <v>1</v>
      </c>
      <c r="I24" s="6">
        <f t="shared" si="1"/>
        <v>3</v>
      </c>
      <c r="J24" s="2">
        <f>IFERROR(IF(OR(H24=FALSE,Schedule!I24=FALSE),0,IF(AND(F24=Schedule!G24,G24=Schedule!H24),VLOOKUP(A24,SET!$B$10:$E$60,3,0),IF(I24=Schedule!J24,VLOOKUP(A24,SET!$B$10:$E$60,4,0),0))),0)</f>
        <v>0</v>
      </c>
    </row>
    <row r="25" spans="1:10" x14ac:dyDescent="0.25">
      <c r="A25" s="2">
        <v>22</v>
      </c>
      <c r="B25" s="5">
        <v>44367</v>
      </c>
      <c r="C25" s="3" t="s">
        <v>82</v>
      </c>
      <c r="D25" s="2" t="str">
        <f>Table_1[[#This Row],[Team1]]</f>
        <v>Spain</v>
      </c>
      <c r="E25" s="2" t="str">
        <f>Table_1[[#This Row],[Team2]]</f>
        <v>Poland</v>
      </c>
      <c r="F25" s="15">
        <v>2</v>
      </c>
      <c r="G25" s="15">
        <v>0</v>
      </c>
      <c r="H25" s="2" t="b">
        <f t="shared" si="2"/>
        <v>1</v>
      </c>
      <c r="I25" s="6">
        <f t="shared" si="1"/>
        <v>1</v>
      </c>
      <c r="J25" s="2">
        <f>IFERROR(IF(OR(H25=FALSE,Schedule!I25=FALSE),0,IF(AND(F25=Schedule!G25,G25=Schedule!H25),VLOOKUP(A25,SET!$B$10:$E$60,3,0),IF(I25=Schedule!J25,VLOOKUP(A25,SET!$B$10:$E$60,4,0),0))),0)</f>
        <v>0</v>
      </c>
    </row>
    <row r="26" spans="1:10" x14ac:dyDescent="0.25">
      <c r="A26" s="2">
        <v>23</v>
      </c>
      <c r="B26" s="5">
        <v>44367</v>
      </c>
      <c r="C26" s="3" t="s">
        <v>82</v>
      </c>
      <c r="D26" s="2" t="str">
        <f>Table_1[[#This Row],[Team1]]</f>
        <v>Hungary</v>
      </c>
      <c r="E26" s="2" t="str">
        <f>Table_1[[#This Row],[Team2]]</f>
        <v>France</v>
      </c>
      <c r="F26" s="15">
        <v>1</v>
      </c>
      <c r="G26" s="15">
        <v>2</v>
      </c>
      <c r="H26" s="2" t="b">
        <f t="shared" si="2"/>
        <v>1</v>
      </c>
      <c r="I26" s="6">
        <f t="shared" si="1"/>
        <v>2</v>
      </c>
      <c r="J26" s="2">
        <f>IFERROR(IF(OR(H26=FALSE,Schedule!I26=FALSE),0,IF(AND(F26=Schedule!G26,G26=Schedule!H26),VLOOKUP(A26,SET!$B$10:$E$60,3,0),IF(I26=Schedule!J26,VLOOKUP(A26,SET!$B$10:$E$60,4,0),0))),0)</f>
        <v>0</v>
      </c>
    </row>
    <row r="27" spans="1:10" x14ac:dyDescent="0.25">
      <c r="A27" s="2">
        <v>24</v>
      </c>
      <c r="B27" s="5">
        <v>44367</v>
      </c>
      <c r="C27" s="3" t="s">
        <v>82</v>
      </c>
      <c r="D27" s="2" t="str">
        <f>Table_1[[#This Row],[Team1]]</f>
        <v>Germany</v>
      </c>
      <c r="E27" s="2" t="str">
        <f>Table_1[[#This Row],[Team2]]</f>
        <v>Portugal</v>
      </c>
      <c r="F27" s="15">
        <v>3</v>
      </c>
      <c r="G27" s="15">
        <v>0</v>
      </c>
      <c r="H27" s="2" t="b">
        <f t="shared" si="2"/>
        <v>1</v>
      </c>
      <c r="I27" s="6">
        <f t="shared" si="1"/>
        <v>1</v>
      </c>
      <c r="J27" s="2">
        <f>IFERROR(IF(OR(H27=FALSE,Schedule!I27=FALSE),0,IF(AND(F27=Schedule!G27,G27=Schedule!H27),VLOOKUP(A27,SET!$B$10:$E$60,3,0),IF(I27=Schedule!J27,VLOOKUP(A27,SET!$B$10:$E$60,4,0),0))),0)</f>
        <v>1</v>
      </c>
    </row>
    <row r="28" spans="1:10" x14ac:dyDescent="0.25">
      <c r="A28" s="2">
        <v>25</v>
      </c>
      <c r="B28" s="5">
        <v>44368</v>
      </c>
      <c r="C28" s="3" t="s">
        <v>82</v>
      </c>
      <c r="D28" s="2" t="str">
        <f>Table_1[[#This Row],[Team1]]</f>
        <v>Switzerland</v>
      </c>
      <c r="E28" s="2" t="str">
        <f>Table_1[[#This Row],[Team2]]</f>
        <v>Turkey</v>
      </c>
      <c r="F28" s="15">
        <v>0</v>
      </c>
      <c r="G28" s="15">
        <v>0</v>
      </c>
      <c r="H28" s="2" t="b">
        <f t="shared" si="2"/>
        <v>1</v>
      </c>
      <c r="I28" s="6">
        <f t="shared" si="1"/>
        <v>3</v>
      </c>
      <c r="J28" s="2">
        <f>IFERROR(IF(OR(H28=FALSE,Schedule!I28=FALSE),0,IF(AND(F28=Schedule!G28,G28=Schedule!H28),VLOOKUP(A28,SET!$B$10:$E$60,3,0),IF(I28=Schedule!J28,VLOOKUP(A28,SET!$B$10:$E$60,4,0),0))),0)</f>
        <v>1</v>
      </c>
    </row>
    <row r="29" spans="1:10" x14ac:dyDescent="0.25">
      <c r="A29" s="2">
        <v>26</v>
      </c>
      <c r="B29" s="5">
        <v>44368</v>
      </c>
      <c r="C29" s="3" t="s">
        <v>82</v>
      </c>
      <c r="D29" s="2" t="str">
        <f>Table_1[[#This Row],[Team1]]</f>
        <v>Italy</v>
      </c>
      <c r="E29" s="2" t="str">
        <f>Table_1[[#This Row],[Team2]]</f>
        <v>Wales</v>
      </c>
      <c r="F29" s="15">
        <v>2</v>
      </c>
      <c r="G29" s="15">
        <v>3</v>
      </c>
      <c r="H29" s="2" t="b">
        <f t="shared" si="2"/>
        <v>1</v>
      </c>
      <c r="I29" s="6">
        <f t="shared" si="1"/>
        <v>2</v>
      </c>
      <c r="J29" s="2">
        <f>IFERROR(IF(OR(H29=FALSE,Schedule!I29=FALSE),0,IF(AND(F29=Schedule!G29,G29=Schedule!H29),VLOOKUP(A29,SET!$B$10:$E$60,3,0),IF(I29=Schedule!J29,VLOOKUP(A29,SET!$B$10:$E$60,4,0),0))),0)</f>
        <v>1</v>
      </c>
    </row>
    <row r="30" spans="1:10" x14ac:dyDescent="0.25">
      <c r="A30" s="2">
        <v>27</v>
      </c>
      <c r="B30" s="5">
        <v>44369</v>
      </c>
      <c r="C30" s="3" t="s">
        <v>82</v>
      </c>
      <c r="D30" s="2" t="str">
        <f>Table_1[[#This Row],[Team1]]</f>
        <v>Russia</v>
      </c>
      <c r="E30" s="2" t="str">
        <f>Table_1[[#This Row],[Team2]]</f>
        <v>Denmark</v>
      </c>
      <c r="F30" s="15">
        <v>0</v>
      </c>
      <c r="G30" s="15">
        <v>0</v>
      </c>
      <c r="H30" s="2" t="b">
        <f t="shared" si="2"/>
        <v>1</v>
      </c>
      <c r="I30" s="6">
        <f t="shared" si="1"/>
        <v>3</v>
      </c>
      <c r="J30" s="2">
        <f>IFERROR(IF(OR(H30=FALSE,Schedule!I30=FALSE),0,IF(AND(F30=Schedule!G30,G30=Schedule!H30),VLOOKUP(A30,SET!$B$10:$E$60,3,0),IF(I30=Schedule!J30,VLOOKUP(A30,SET!$B$10:$E$60,4,0),0))),0)</f>
        <v>0</v>
      </c>
    </row>
    <row r="31" spans="1:10" x14ac:dyDescent="0.25">
      <c r="A31" s="2">
        <v>28</v>
      </c>
      <c r="B31" s="5">
        <v>44369</v>
      </c>
      <c r="C31" s="3" t="s">
        <v>82</v>
      </c>
      <c r="D31" s="2" t="str">
        <f>Table_1[[#This Row],[Team1]]</f>
        <v>Finland</v>
      </c>
      <c r="E31" s="2" t="str">
        <f>Table_1[[#This Row],[Team2]]</f>
        <v>Belgium</v>
      </c>
      <c r="F31" s="15">
        <v>0</v>
      </c>
      <c r="G31" s="15">
        <v>3</v>
      </c>
      <c r="H31" s="2" t="b">
        <f t="shared" si="2"/>
        <v>1</v>
      </c>
      <c r="I31" s="6">
        <f t="shared" si="1"/>
        <v>2</v>
      </c>
      <c r="J31" s="2">
        <f>IFERROR(IF(OR(H31=FALSE,Schedule!I31=FALSE),0,IF(AND(F31=Schedule!G31,G31=Schedule!H31),VLOOKUP(A31,SET!$B$10:$E$60,3,0),IF(I31=Schedule!J31,VLOOKUP(A31,SET!$B$10:$E$60,4,0),0))),0)</f>
        <v>0</v>
      </c>
    </row>
    <row r="32" spans="1:10" x14ac:dyDescent="0.25">
      <c r="A32" s="2">
        <v>29</v>
      </c>
      <c r="B32" s="5">
        <v>44369</v>
      </c>
      <c r="C32" s="3" t="s">
        <v>82</v>
      </c>
      <c r="D32" s="2" t="str">
        <f>Table_1[[#This Row],[Team1]]</f>
        <v>North Macedonia</v>
      </c>
      <c r="E32" s="2" t="str">
        <f>Table_1[[#This Row],[Team2]]</f>
        <v>Netherlands</v>
      </c>
      <c r="F32" s="15">
        <v>3</v>
      </c>
      <c r="G32" s="15">
        <v>3</v>
      </c>
      <c r="H32" s="2" t="b">
        <f t="shared" si="2"/>
        <v>1</v>
      </c>
      <c r="I32" s="6">
        <f t="shared" si="1"/>
        <v>3</v>
      </c>
      <c r="J32" s="2">
        <f>IFERROR(IF(OR(H32=FALSE,Schedule!I32=FALSE),0,IF(AND(F32=Schedule!G32,G32=Schedule!H32),VLOOKUP(A32,SET!$B$10:$E$60,3,0),IF(I32=Schedule!J32,VLOOKUP(A32,SET!$B$10:$E$60,4,0),0))),0)</f>
        <v>0</v>
      </c>
    </row>
    <row r="33" spans="1:10" x14ac:dyDescent="0.25">
      <c r="A33" s="2">
        <v>30</v>
      </c>
      <c r="B33" s="5">
        <v>44369</v>
      </c>
      <c r="C33" s="3" t="s">
        <v>82</v>
      </c>
      <c r="D33" s="2" t="str">
        <f>Table_1[[#This Row],[Team1]]</f>
        <v>Ukraine</v>
      </c>
      <c r="E33" s="2" t="str">
        <f>Table_1[[#This Row],[Team2]]</f>
        <v>Austria</v>
      </c>
      <c r="F33" s="15">
        <v>3</v>
      </c>
      <c r="G33" s="15">
        <v>2</v>
      </c>
      <c r="H33" s="2" t="b">
        <f t="shared" si="2"/>
        <v>1</v>
      </c>
      <c r="I33" s="6">
        <f t="shared" si="1"/>
        <v>1</v>
      </c>
      <c r="J33" s="2">
        <f>IFERROR(IF(OR(H33=FALSE,Schedule!I33=FALSE),0,IF(AND(F33=Schedule!G33,G33=Schedule!H33),VLOOKUP(A33,SET!$B$10:$E$60,3,0),IF(I33=Schedule!J33,VLOOKUP(A33,SET!$B$10:$E$60,4,0),0))),0)</f>
        <v>0</v>
      </c>
    </row>
    <row r="34" spans="1:10" x14ac:dyDescent="0.25">
      <c r="A34" s="2">
        <v>31</v>
      </c>
      <c r="B34" s="5">
        <v>44370</v>
      </c>
      <c r="C34" s="3" t="s">
        <v>82</v>
      </c>
      <c r="D34" s="2" t="str">
        <f>Table_1[[#This Row],[Team1]]</f>
        <v>Croatia</v>
      </c>
      <c r="E34" s="2" t="str">
        <f>Table_1[[#This Row],[Team2]]</f>
        <v>Scotland</v>
      </c>
      <c r="F34" s="15">
        <v>3</v>
      </c>
      <c r="G34" s="15">
        <v>3</v>
      </c>
      <c r="H34" s="2" t="b">
        <f t="shared" si="2"/>
        <v>1</v>
      </c>
      <c r="I34" s="6">
        <f t="shared" si="1"/>
        <v>3</v>
      </c>
      <c r="J34" s="2">
        <f>IFERROR(IF(OR(H34=FALSE,Schedule!I34=FALSE),0,IF(AND(F34=Schedule!G34,G34=Schedule!H34),VLOOKUP(A34,SET!$B$10:$E$60,3,0),IF(I34=Schedule!J34,VLOOKUP(A34,SET!$B$10:$E$60,4,0),0))),0)</f>
        <v>0</v>
      </c>
    </row>
    <row r="35" spans="1:10" x14ac:dyDescent="0.25">
      <c r="A35" s="2">
        <v>32</v>
      </c>
      <c r="B35" s="5">
        <v>44370</v>
      </c>
      <c r="C35" s="3" t="s">
        <v>82</v>
      </c>
      <c r="D35" s="2" t="str">
        <f>Table_1[[#This Row],[Team1]]</f>
        <v>Czech Republic</v>
      </c>
      <c r="E35" s="2" t="str">
        <f>Table_1[[#This Row],[Team2]]</f>
        <v>England</v>
      </c>
      <c r="F35" s="15">
        <v>1</v>
      </c>
      <c r="G35" s="15">
        <v>3</v>
      </c>
      <c r="H35" s="2" t="b">
        <f t="shared" si="2"/>
        <v>1</v>
      </c>
      <c r="I35" s="6">
        <f t="shared" si="1"/>
        <v>2</v>
      </c>
      <c r="J35" s="2">
        <f>IFERROR(IF(OR(H35=FALSE,Schedule!I35=FALSE),0,IF(AND(F35=Schedule!G35,G35=Schedule!H35),VLOOKUP(A35,SET!$B$10:$E$60,3,0),IF(I35=Schedule!J35,VLOOKUP(A35,SET!$B$10:$E$60,4,0),0))),0)</f>
        <v>1</v>
      </c>
    </row>
    <row r="36" spans="1:10" x14ac:dyDescent="0.25">
      <c r="A36" s="2">
        <v>33</v>
      </c>
      <c r="B36" s="5">
        <v>44371</v>
      </c>
      <c r="C36" s="3" t="s">
        <v>82</v>
      </c>
      <c r="D36" s="2" t="str">
        <f>Table_1[[#This Row],[Team1]]</f>
        <v>Slovakia</v>
      </c>
      <c r="E36" s="2" t="str">
        <f>Table_1[[#This Row],[Team2]]</f>
        <v>Spain</v>
      </c>
      <c r="F36" s="15">
        <v>2</v>
      </c>
      <c r="G36" s="15">
        <v>0</v>
      </c>
      <c r="H36" s="2" t="b">
        <f t="shared" si="2"/>
        <v>1</v>
      </c>
      <c r="I36" s="6">
        <f t="shared" si="1"/>
        <v>1</v>
      </c>
      <c r="J36" s="2">
        <f>IFERROR(IF(OR(H36=FALSE,Schedule!I36=FALSE),0,IF(AND(F36=Schedule!G36,G36=Schedule!H36),VLOOKUP(A36,SET!$B$10:$E$60,3,0),IF(I36=Schedule!J36,VLOOKUP(A36,SET!$B$10:$E$60,4,0),0))),0)</f>
        <v>3</v>
      </c>
    </row>
    <row r="37" spans="1:10" x14ac:dyDescent="0.25">
      <c r="A37" s="2">
        <v>34</v>
      </c>
      <c r="B37" s="5">
        <v>44371</v>
      </c>
      <c r="C37" s="3" t="s">
        <v>82</v>
      </c>
      <c r="D37" s="2" t="str">
        <f>Table_1[[#This Row],[Team1]]</f>
        <v>Sweden</v>
      </c>
      <c r="E37" s="2" t="str">
        <f>Table_1[[#This Row],[Team2]]</f>
        <v>Poland</v>
      </c>
      <c r="F37" s="15">
        <v>1</v>
      </c>
      <c r="G37" s="15">
        <v>1</v>
      </c>
      <c r="H37" s="2" t="b">
        <f t="shared" si="2"/>
        <v>1</v>
      </c>
      <c r="I37" s="6">
        <f t="shared" si="1"/>
        <v>3</v>
      </c>
      <c r="J37" s="2">
        <f>IFERROR(IF(OR(H37=FALSE,Schedule!I37=FALSE),0,IF(AND(F37=Schedule!G37,G37=Schedule!H37),VLOOKUP(A37,SET!$B$10:$E$60,3,0),IF(I37=Schedule!J37,VLOOKUP(A37,SET!$B$10:$E$60,4,0),0))),0)</f>
        <v>0</v>
      </c>
    </row>
    <row r="38" spans="1:10" x14ac:dyDescent="0.25">
      <c r="A38" s="2">
        <v>35</v>
      </c>
      <c r="B38" s="5">
        <v>44371</v>
      </c>
      <c r="C38" s="3" t="s">
        <v>82</v>
      </c>
      <c r="D38" s="2" t="str">
        <f>Table_1[[#This Row],[Team1]]</f>
        <v>Portugal</v>
      </c>
      <c r="E38" s="2" t="str">
        <f>Table_1[[#This Row],[Team2]]</f>
        <v>France</v>
      </c>
      <c r="F38" s="15">
        <v>3</v>
      </c>
      <c r="G38" s="15">
        <v>0</v>
      </c>
      <c r="H38" s="2" t="b">
        <f t="shared" si="2"/>
        <v>1</v>
      </c>
      <c r="I38" s="6">
        <f t="shared" si="1"/>
        <v>1</v>
      </c>
      <c r="J38" s="2">
        <f>IFERROR(IF(OR(H38=FALSE,Schedule!I38=FALSE),0,IF(AND(F38=Schedule!G38,G38=Schedule!H38),VLOOKUP(A38,SET!$B$10:$E$60,3,0),IF(I38=Schedule!J38,VLOOKUP(A38,SET!$B$10:$E$60,4,0),0))),0)</f>
        <v>0</v>
      </c>
    </row>
    <row r="39" spans="1:10" x14ac:dyDescent="0.25">
      <c r="A39" s="2">
        <v>36</v>
      </c>
      <c r="B39" s="5">
        <v>44371</v>
      </c>
      <c r="C39" s="3" t="s">
        <v>82</v>
      </c>
      <c r="D39" s="2" t="str">
        <f>Table_1[[#This Row],[Team1]]</f>
        <v>Germany</v>
      </c>
      <c r="E39" s="2" t="str">
        <f>Table_1[[#This Row],[Team2]]</f>
        <v>Hungary</v>
      </c>
      <c r="F39" s="15">
        <v>1</v>
      </c>
      <c r="G39" s="15">
        <v>2</v>
      </c>
      <c r="H39" s="2" t="b">
        <f t="shared" si="2"/>
        <v>1</v>
      </c>
      <c r="I39" s="6">
        <f t="shared" si="1"/>
        <v>2</v>
      </c>
      <c r="J39" s="2">
        <f>IFERROR(IF(OR(H39=FALSE,Schedule!I39=FALSE),0,IF(AND(F39=Schedule!G39,G39=Schedule!H39),VLOOKUP(A39,SET!$B$10:$E$60,3,0),IF(I39=Schedule!J39,VLOOKUP(A39,SET!$B$10:$E$60,4,0),0))),0)</f>
        <v>0</v>
      </c>
    </row>
    <row r="40" spans="1:10" x14ac:dyDescent="0.25">
      <c r="A40" s="2">
        <v>37</v>
      </c>
      <c r="B40" s="5">
        <v>44403</v>
      </c>
      <c r="C40" s="3" t="s">
        <v>33</v>
      </c>
      <c r="D40" s="2" t="str">
        <f>Table_1[[#This Row],[Team1]]</f>
        <v>1A</v>
      </c>
      <c r="E40" s="2" t="str">
        <f>Table_1[[#This Row],[Team2]]</f>
        <v>2C</v>
      </c>
      <c r="F40" s="15">
        <v>1</v>
      </c>
      <c r="G40" s="15">
        <v>2</v>
      </c>
      <c r="H40" s="2" t="b">
        <f t="shared" si="2"/>
        <v>1</v>
      </c>
      <c r="I40" s="6">
        <f t="shared" si="1"/>
        <v>2</v>
      </c>
      <c r="J40" s="2">
        <f>IFERROR(IF(OR(H40=FALSE,Schedule!I40=FALSE),0,IF(AND(F40=Schedule!G40,G40=Schedule!H40),VLOOKUP(A40,SET!$B$10:$E$60,3,0),IF(I40=Schedule!J40,VLOOKUP(A40,SET!$B$10:$E$60,4,0),0))),0)</f>
        <v>0</v>
      </c>
    </row>
    <row r="41" spans="1:10" x14ac:dyDescent="0.25">
      <c r="A41" s="2">
        <v>38</v>
      </c>
      <c r="B41" s="5">
        <v>44403</v>
      </c>
      <c r="C41" s="3" t="s">
        <v>33</v>
      </c>
      <c r="D41" s="2" t="str">
        <f>Table_1[[#This Row],[Team1]]</f>
        <v>2A</v>
      </c>
      <c r="E41" s="2" t="str">
        <f>Table_1[[#This Row],[Team2]]</f>
        <v>2B</v>
      </c>
      <c r="F41" s="15">
        <v>0</v>
      </c>
      <c r="G41" s="15">
        <v>2</v>
      </c>
      <c r="H41" s="2" t="b">
        <f t="shared" si="2"/>
        <v>1</v>
      </c>
      <c r="I41" s="6">
        <f t="shared" si="1"/>
        <v>2</v>
      </c>
      <c r="J41" s="2">
        <f>IFERROR(IF(OR(H41=FALSE,Schedule!I41=FALSE),0,IF(AND(F41=Schedule!G41,G41=Schedule!H41),VLOOKUP(A41,SET!$B$10:$E$60,3,0),IF(I41=Schedule!J41,VLOOKUP(A41,SET!$B$10:$E$60,4,0),0))),0)</f>
        <v>1</v>
      </c>
    </row>
    <row r="42" spans="1:10" x14ac:dyDescent="0.25">
      <c r="A42" s="2">
        <v>39</v>
      </c>
      <c r="B42" s="5">
        <v>44404</v>
      </c>
      <c r="C42" s="3" t="s">
        <v>33</v>
      </c>
      <c r="D42" s="2" t="str">
        <f>Table_1[[#This Row],[Team1]]</f>
        <v>1B</v>
      </c>
      <c r="E42" s="2" t="str">
        <f>Table_1[[#This Row],[Team2]]</f>
        <v>3A/D/E/F</v>
      </c>
      <c r="F42" s="15">
        <v>0</v>
      </c>
      <c r="G42" s="15">
        <v>3</v>
      </c>
      <c r="H42" s="2" t="b">
        <f t="shared" si="2"/>
        <v>1</v>
      </c>
      <c r="I42" s="6">
        <f t="shared" si="1"/>
        <v>2</v>
      </c>
      <c r="J42" s="2">
        <f>IFERROR(IF(OR(H42=FALSE,Schedule!I42=FALSE),0,IF(AND(F42=Schedule!G42,G42=Schedule!H42),VLOOKUP(A42,SET!$B$10:$E$60,3,0),IF(I42=Schedule!J42,VLOOKUP(A42,SET!$B$10:$E$60,4,0),0))),0)</f>
        <v>0</v>
      </c>
    </row>
    <row r="43" spans="1:10" x14ac:dyDescent="0.25">
      <c r="A43" s="2">
        <v>40</v>
      </c>
      <c r="B43" s="5">
        <v>44404</v>
      </c>
      <c r="C43" s="3" t="s">
        <v>33</v>
      </c>
      <c r="D43" s="2" t="str">
        <f>Table_1[[#This Row],[Team1]]</f>
        <v>1C</v>
      </c>
      <c r="E43" s="2" t="str">
        <f>Table_1[[#This Row],[Team2]]</f>
        <v>3D/E/F</v>
      </c>
      <c r="F43" s="15">
        <v>3</v>
      </c>
      <c r="G43" s="15">
        <v>1</v>
      </c>
      <c r="H43" s="2" t="b">
        <f t="shared" si="2"/>
        <v>1</v>
      </c>
      <c r="I43" s="6">
        <f t="shared" si="1"/>
        <v>1</v>
      </c>
      <c r="J43" s="2">
        <f>IFERROR(IF(OR(H43=FALSE,Schedule!I43=FALSE),0,IF(AND(F43=Schedule!G43,G43=Schedule!H43),VLOOKUP(A43,SET!$B$10:$E$60,3,0),IF(I43=Schedule!J43,VLOOKUP(A43,SET!$B$10:$E$60,4,0),0))),0)</f>
        <v>1</v>
      </c>
    </row>
    <row r="44" spans="1:10" x14ac:dyDescent="0.25">
      <c r="A44" s="2">
        <v>41</v>
      </c>
      <c r="B44" s="5">
        <v>44405</v>
      </c>
      <c r="C44" s="3" t="s">
        <v>33</v>
      </c>
      <c r="D44" s="2" t="str">
        <f>Table_1[[#This Row],[Team1]]</f>
        <v>1F</v>
      </c>
      <c r="E44" s="2" t="str">
        <f>Table_1[[#This Row],[Team2]]</f>
        <v>3A/B/C</v>
      </c>
      <c r="F44" s="15">
        <v>0</v>
      </c>
      <c r="G44" s="15">
        <v>1</v>
      </c>
      <c r="H44" s="2" t="b">
        <f t="shared" si="2"/>
        <v>1</v>
      </c>
      <c r="I44" s="6">
        <f t="shared" si="1"/>
        <v>2</v>
      </c>
      <c r="J44" s="2">
        <f>IFERROR(IF(OR(H44=FALSE,Schedule!I44=FALSE),0,IF(AND(F44=Schedule!G44,G44=Schedule!H44),VLOOKUP(A44,SET!$B$10:$E$60,3,0),IF(I44=Schedule!J44,VLOOKUP(A44,SET!$B$10:$E$60,4,0),0))),0)</f>
        <v>0</v>
      </c>
    </row>
    <row r="45" spans="1:10" x14ac:dyDescent="0.25">
      <c r="A45" s="2">
        <v>42</v>
      </c>
      <c r="B45" s="5">
        <v>44405</v>
      </c>
      <c r="C45" s="3" t="s">
        <v>33</v>
      </c>
      <c r="D45" s="2" t="str">
        <f>Table_1[[#This Row],[Team1]]</f>
        <v>2D</v>
      </c>
      <c r="E45" s="2" t="str">
        <f>Table_1[[#This Row],[Team2]]</f>
        <v>2E</v>
      </c>
      <c r="F45" s="15">
        <v>1</v>
      </c>
      <c r="G45" s="15">
        <v>0</v>
      </c>
      <c r="H45" s="2" t="b">
        <f t="shared" si="2"/>
        <v>1</v>
      </c>
      <c r="I45" s="6">
        <f t="shared" si="1"/>
        <v>1</v>
      </c>
      <c r="J45" s="2">
        <f>IFERROR(IF(OR(H45=FALSE,Schedule!I45=FALSE),0,IF(AND(F45=Schedule!G45,G45=Schedule!H45),VLOOKUP(A45,SET!$B$10:$E$60,3,0),IF(I45=Schedule!J45,VLOOKUP(A45,SET!$B$10:$E$60,4,0),0))),0)</f>
        <v>0</v>
      </c>
    </row>
    <row r="46" spans="1:10" x14ac:dyDescent="0.25">
      <c r="A46" s="2">
        <v>43</v>
      </c>
      <c r="B46" s="5">
        <v>44406</v>
      </c>
      <c r="C46" s="3" t="s">
        <v>33</v>
      </c>
      <c r="D46" s="2" t="str">
        <f>Table_1[[#This Row],[Team1]]</f>
        <v>1E</v>
      </c>
      <c r="E46" s="2" t="str">
        <f>Table_1[[#This Row],[Team2]]</f>
        <v>3A/B/C/D</v>
      </c>
      <c r="F46" s="15">
        <v>1</v>
      </c>
      <c r="G46" s="15">
        <v>2</v>
      </c>
      <c r="H46" s="2" t="b">
        <f t="shared" si="2"/>
        <v>1</v>
      </c>
      <c r="I46" s="6">
        <f t="shared" si="1"/>
        <v>2</v>
      </c>
      <c r="J46" s="2">
        <f>IFERROR(IF(OR(H46=FALSE,Schedule!I46=FALSE),0,IF(AND(F46=Schedule!G46,G46=Schedule!H46),VLOOKUP(A46,SET!$B$10:$E$60,3,0),IF(I46=Schedule!J46,VLOOKUP(A46,SET!$B$10:$E$60,4,0),0))),0)</f>
        <v>1</v>
      </c>
    </row>
    <row r="47" spans="1:10" x14ac:dyDescent="0.25">
      <c r="A47" s="2">
        <v>44</v>
      </c>
      <c r="B47" s="5">
        <v>44406</v>
      </c>
      <c r="C47" s="3" t="s">
        <v>33</v>
      </c>
      <c r="D47" s="2" t="str">
        <f>Table_1[[#This Row],[Team1]]</f>
        <v>1D</v>
      </c>
      <c r="E47" s="2" t="str">
        <f>Table_1[[#This Row],[Team2]]</f>
        <v>2F</v>
      </c>
      <c r="F47" s="15">
        <v>1</v>
      </c>
      <c r="G47" s="15">
        <v>1</v>
      </c>
      <c r="H47" s="2" t="b">
        <f t="shared" si="2"/>
        <v>1</v>
      </c>
      <c r="I47" s="6">
        <f t="shared" si="1"/>
        <v>3</v>
      </c>
      <c r="J47" s="2">
        <f>IFERROR(IF(OR(H47=FALSE,Schedule!I47=FALSE),0,IF(AND(F47=Schedule!G47,G47=Schedule!H47),VLOOKUP(A47,SET!$B$10:$E$60,3,0),IF(I47=Schedule!J47,VLOOKUP(A47,SET!$B$10:$E$60,4,0),0))),0)</f>
        <v>1</v>
      </c>
    </row>
    <row r="48" spans="1:10" x14ac:dyDescent="0.25">
      <c r="A48" s="2">
        <v>45</v>
      </c>
      <c r="B48" s="5">
        <v>44379</v>
      </c>
      <c r="C48" s="3" t="s">
        <v>50</v>
      </c>
      <c r="D48" s="2" t="str">
        <f>Table_1[[#This Row],[Team1]]</f>
        <v>W 41</v>
      </c>
      <c r="E48" s="2" t="str">
        <f>Table_1[[#This Row],[Team2]]</f>
        <v>W 42</v>
      </c>
      <c r="F48" s="15">
        <v>0</v>
      </c>
      <c r="G48" s="15">
        <v>0</v>
      </c>
      <c r="H48" s="2" t="b">
        <f t="shared" si="2"/>
        <v>1</v>
      </c>
      <c r="I48" s="6">
        <f t="shared" si="1"/>
        <v>3</v>
      </c>
      <c r="J48" s="2">
        <f>IFERROR(IF(OR(H48=FALSE,Schedule!I48=FALSE),0,IF(AND(F48=Schedule!G48,G48=Schedule!H48),VLOOKUP(A48,SET!$B$10:$E$60,3,0),IF(I48=Schedule!J48,VLOOKUP(A48,SET!$B$10:$E$60,4,0),0))),0)</f>
        <v>0</v>
      </c>
    </row>
    <row r="49" spans="1:10" x14ac:dyDescent="0.25">
      <c r="A49" s="2">
        <v>46</v>
      </c>
      <c r="B49" s="5">
        <v>44379</v>
      </c>
      <c r="C49" s="3" t="s">
        <v>50</v>
      </c>
      <c r="D49" s="2" t="str">
        <f>Table_1[[#This Row],[Team1]]</f>
        <v>W 39</v>
      </c>
      <c r="E49" s="2" t="str">
        <f>Table_1[[#This Row],[Team2]]</f>
        <v>W 37</v>
      </c>
      <c r="F49" s="15">
        <v>3</v>
      </c>
      <c r="G49" s="15">
        <v>2</v>
      </c>
      <c r="H49" s="2" t="b">
        <f t="shared" si="2"/>
        <v>1</v>
      </c>
      <c r="I49" s="6">
        <f t="shared" si="1"/>
        <v>1</v>
      </c>
      <c r="J49" s="2">
        <f>IFERROR(IF(OR(H49=FALSE,Schedule!I49=FALSE),0,IF(AND(F49=Schedule!G49,G49=Schedule!H49),VLOOKUP(A49,SET!$B$10:$E$60,3,0),IF(I49=Schedule!J49,VLOOKUP(A49,SET!$B$10:$E$60,4,0),0))),0)</f>
        <v>0</v>
      </c>
    </row>
    <row r="50" spans="1:10" x14ac:dyDescent="0.25">
      <c r="A50" s="2">
        <v>47</v>
      </c>
      <c r="B50" s="5">
        <v>44380</v>
      </c>
      <c r="C50" s="3" t="s">
        <v>50</v>
      </c>
      <c r="D50" s="2" t="str">
        <f>Table_1[[#This Row],[Team1]]</f>
        <v>W 40</v>
      </c>
      <c r="E50" s="2" t="str">
        <f>Table_1[[#This Row],[Team2]]</f>
        <v>W 38</v>
      </c>
      <c r="F50" s="15">
        <v>0</v>
      </c>
      <c r="G50" s="15">
        <v>1</v>
      </c>
      <c r="H50" s="2" t="b">
        <f t="shared" si="2"/>
        <v>1</v>
      </c>
      <c r="I50" s="6">
        <f t="shared" si="1"/>
        <v>2</v>
      </c>
      <c r="J50" s="2">
        <f>IFERROR(IF(OR(H50=FALSE,Schedule!I50=FALSE),0,IF(AND(F50=Schedule!G50,G50=Schedule!H50),VLOOKUP(A50,SET!$B$10:$E$60,3,0),IF(I50=Schedule!J50,VLOOKUP(A50,SET!$B$10:$E$60,4,0),0))),0)</f>
        <v>0</v>
      </c>
    </row>
    <row r="51" spans="1:10" x14ac:dyDescent="0.25">
      <c r="A51" s="2">
        <v>48</v>
      </c>
      <c r="B51" s="5">
        <v>44380</v>
      </c>
      <c r="C51" s="3" t="s">
        <v>50</v>
      </c>
      <c r="D51" s="2" t="str">
        <f>Table_1[[#This Row],[Team1]]</f>
        <v>W 43</v>
      </c>
      <c r="E51" s="2" t="str">
        <f>Table_1[[#This Row],[Team2]]</f>
        <v>W 44</v>
      </c>
      <c r="F51" s="15">
        <v>1</v>
      </c>
      <c r="G51" s="15">
        <v>1</v>
      </c>
      <c r="H51" s="2" t="b">
        <f t="shared" si="2"/>
        <v>1</v>
      </c>
      <c r="I51" s="6">
        <f t="shared" si="1"/>
        <v>3</v>
      </c>
      <c r="J51" s="2">
        <f>IFERROR(IF(OR(H51=FALSE,Schedule!I51=FALSE),0,IF(AND(F51=Schedule!G51,G51=Schedule!H51),VLOOKUP(A51,SET!$B$10:$E$60,3,0),IF(I51=Schedule!J51,VLOOKUP(A51,SET!$B$10:$E$60,4,0),0))),0)</f>
        <v>0</v>
      </c>
    </row>
    <row r="52" spans="1:10" x14ac:dyDescent="0.25">
      <c r="A52" s="2">
        <v>49</v>
      </c>
      <c r="B52" s="5">
        <v>44383</v>
      </c>
      <c r="C52" s="3" t="s">
        <v>59</v>
      </c>
      <c r="D52" s="2" t="str">
        <f>Table_1[[#This Row],[Team1]]</f>
        <v>W 45</v>
      </c>
      <c r="E52" s="2" t="str">
        <f>Table_1[[#This Row],[Team2]]</f>
        <v>W 46</v>
      </c>
      <c r="F52" s="15">
        <v>2</v>
      </c>
      <c r="G52" s="15">
        <v>2</v>
      </c>
      <c r="H52" s="2" t="b">
        <f t="shared" si="2"/>
        <v>1</v>
      </c>
      <c r="I52" s="6">
        <f t="shared" si="1"/>
        <v>3</v>
      </c>
      <c r="J52" s="2">
        <f>IFERROR(IF(OR(H52=FALSE,Schedule!I52=FALSE),0,IF(AND(F52=Schedule!G52,G52=Schedule!H52),VLOOKUP(A52,SET!$B$10:$E$60,3,0),IF(I52=Schedule!J52,VLOOKUP(A52,SET!$B$10:$E$60,4,0),0))),0)</f>
        <v>0</v>
      </c>
    </row>
    <row r="53" spans="1:10" x14ac:dyDescent="0.25">
      <c r="A53" s="2">
        <v>50</v>
      </c>
      <c r="B53" s="5">
        <v>44384</v>
      </c>
      <c r="C53" s="3" t="s">
        <v>59</v>
      </c>
      <c r="D53" s="2" t="str">
        <f>Table_1[[#This Row],[Team1]]</f>
        <v>W 48</v>
      </c>
      <c r="E53" s="2" t="str">
        <f>Table_1[[#This Row],[Team2]]</f>
        <v>W 47</v>
      </c>
      <c r="F53" s="15">
        <v>0</v>
      </c>
      <c r="G53" s="15">
        <v>3</v>
      </c>
      <c r="H53" s="2" t="b">
        <f t="shared" si="2"/>
        <v>1</v>
      </c>
      <c r="I53" s="6">
        <f t="shared" si="1"/>
        <v>2</v>
      </c>
      <c r="J53" s="2">
        <f>IFERROR(IF(OR(H53=FALSE,Schedule!I53=FALSE),0,IF(AND(F53=Schedule!G53,G53=Schedule!H53),VLOOKUP(A53,SET!$B$10:$E$60,3,0),IF(I53=Schedule!J53,VLOOKUP(A53,SET!$B$10:$E$60,4,0),0))),0)</f>
        <v>0</v>
      </c>
    </row>
    <row r="54" spans="1:10" x14ac:dyDescent="0.25">
      <c r="A54" s="2">
        <v>51</v>
      </c>
      <c r="B54" s="5">
        <v>44388</v>
      </c>
      <c r="C54" s="3" t="s">
        <v>64</v>
      </c>
      <c r="D54" s="2" t="str">
        <f>Table_1[[#This Row],[Team1]]</f>
        <v>W 49</v>
      </c>
      <c r="E54" s="2" t="str">
        <f>Table_1[[#This Row],[Team2]]</f>
        <v>W 50</v>
      </c>
      <c r="F54" s="15">
        <v>2</v>
      </c>
      <c r="G54" s="15">
        <v>3</v>
      </c>
      <c r="H54" s="2" t="b">
        <f t="shared" si="2"/>
        <v>1</v>
      </c>
      <c r="I54" s="6">
        <f t="shared" si="1"/>
        <v>2</v>
      </c>
      <c r="J54" s="2">
        <f>IFERROR(IF(OR(H54=FALSE,Schedule!I54=FALSE),0,IF(AND(F54=Schedule!G54,G54=Schedule!H54),VLOOKUP(A54,SET!$B$10:$E$60,3,0),IF(I54=Schedule!J54,VLOOKUP(A54,SET!$B$10:$E$60,4,0),0))),0)</f>
        <v>0</v>
      </c>
    </row>
  </sheetData>
  <sheetProtection algorithmName="SHA-512" hashValue="8bgKWjgRZti9SxJN2RayaQo84px2vNnuMw7yFR4JRGBMfccpVwR8dtFjz7FlP7DxVnkzyFNy3zOZp3Qx8vCxnQ==" saltValue="174ey8VG5k9Ebyu2Llr4T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J54"/>
  <sheetViews>
    <sheetView workbookViewId="0">
      <selection activeCell="M6" sqref="M6"/>
    </sheetView>
  </sheetViews>
  <sheetFormatPr defaultRowHeight="15" x14ac:dyDescent="0.25"/>
  <cols>
    <col min="2" max="2" width="12.5703125" customWidth="1"/>
    <col min="4" max="5" width="12.42578125" bestFit="1" customWidth="1"/>
    <col min="8" max="9" width="9" hidden="1" customWidth="1"/>
    <col min="12" max="12" width="18.5703125" customWidth="1"/>
  </cols>
  <sheetData>
    <row r="1" spans="1:10" x14ac:dyDescent="0.25">
      <c r="A1" t="str" cm="1">
        <f t="array" aca="1" ref="A1" ca="1">MID(CELL("filename",A1),FIND("]",CELL("filename",A1))+1,255)</f>
        <v>02</v>
      </c>
    </row>
    <row r="3" spans="1:10" x14ac:dyDescent="0.25">
      <c r="A3" s="4" t="s">
        <v>0</v>
      </c>
      <c r="B3" s="4" t="s">
        <v>1</v>
      </c>
      <c r="C3" s="4" t="s">
        <v>2</v>
      </c>
      <c r="D3" s="4" t="s">
        <v>71</v>
      </c>
      <c r="E3" s="4" t="s">
        <v>72</v>
      </c>
      <c r="F3" s="4" t="s">
        <v>73</v>
      </c>
      <c r="G3" s="4" t="s">
        <v>74</v>
      </c>
      <c r="H3" s="47" t="s">
        <v>66</v>
      </c>
      <c r="I3" s="47" t="s">
        <v>75</v>
      </c>
      <c r="J3" s="4" t="s">
        <v>76</v>
      </c>
    </row>
    <row r="4" spans="1:10" x14ac:dyDescent="0.25">
      <c r="A4" s="2">
        <v>1</v>
      </c>
      <c r="B4" s="5">
        <v>44358</v>
      </c>
      <c r="C4" s="3" t="s">
        <v>82</v>
      </c>
      <c r="D4" s="2" t="str">
        <f>Table_1[[#This Row],[Team1]]</f>
        <v>Turkey</v>
      </c>
      <c r="E4" s="2" t="str">
        <f>Table_1[[#This Row],[Team2]]</f>
        <v>Italy</v>
      </c>
      <c r="F4" s="15">
        <v>3</v>
      </c>
      <c r="G4" s="15">
        <v>2</v>
      </c>
      <c r="H4" s="2" t="b">
        <f>NOT(OR(ISBLANK(F4),ISBLANK(G4)))</f>
        <v>1</v>
      </c>
      <c r="I4" s="6">
        <f>IF(H4=FALSE,0,IF(F4&gt;G4,1,IF(G4&gt;F4,2,3)))</f>
        <v>1</v>
      </c>
      <c r="J4" s="2">
        <f>IFERROR(IF(OR(H4=FALSE,Schedule!I4=FALSE),0,IF(AND(F4=Schedule!G4,G4=Schedule!H4),VLOOKUP(A4,SET!$B$10:$E$60,3,0),IF(I4=Schedule!J4,VLOOKUP(A4,SET!$B$10:$E$60,4,0),0))),0)</f>
        <v>1</v>
      </c>
    </row>
    <row r="5" spans="1:10" x14ac:dyDescent="0.25">
      <c r="A5" s="2">
        <v>2</v>
      </c>
      <c r="B5" s="5">
        <v>44360</v>
      </c>
      <c r="C5" s="3" t="s">
        <v>82</v>
      </c>
      <c r="D5" s="2" t="str">
        <f>Table_1[[#This Row],[Team1]]</f>
        <v>Wales</v>
      </c>
      <c r="E5" s="2" t="str">
        <f>Table_1[[#This Row],[Team2]]</f>
        <v>Switzerland</v>
      </c>
      <c r="F5" s="15">
        <v>3</v>
      </c>
      <c r="G5" s="15">
        <v>3</v>
      </c>
      <c r="H5" s="2" t="b">
        <f t="shared" ref="H5:H54" si="0">NOT(OR(ISBLANK(F5),ISBLANK(G5)))</f>
        <v>1</v>
      </c>
      <c r="I5" s="6">
        <f t="shared" ref="I5:I54" si="1">IF(H5=FALSE,0,IF(F5&gt;G5,1,IF(G5&gt;F5,2,3)))</f>
        <v>3</v>
      </c>
      <c r="J5" s="2">
        <f>IFERROR(IF(OR(H5=FALSE,Schedule!I5=FALSE),0,IF(AND(F5=Schedule!G5,G5=Schedule!H5),VLOOKUP(A5,SET!$B$10:$E$60,3,0),IF(I5=Schedule!J5,VLOOKUP(A5,SET!$B$10:$E$60,4,0),0))),0)</f>
        <v>0</v>
      </c>
    </row>
    <row r="6" spans="1:10" x14ac:dyDescent="0.25">
      <c r="A6" s="2">
        <v>3</v>
      </c>
      <c r="B6" s="5">
        <v>44360</v>
      </c>
      <c r="C6" s="3" t="s">
        <v>82</v>
      </c>
      <c r="D6" s="2" t="str">
        <f>Table_1[[#This Row],[Team1]]</f>
        <v>Denmark</v>
      </c>
      <c r="E6" s="2" t="str">
        <f>Table_1[[#This Row],[Team2]]</f>
        <v>Finland</v>
      </c>
      <c r="F6" s="15">
        <v>0</v>
      </c>
      <c r="G6" s="15">
        <v>1</v>
      </c>
      <c r="H6" s="2" t="b">
        <f t="shared" si="0"/>
        <v>1</v>
      </c>
      <c r="I6" s="6">
        <f t="shared" si="1"/>
        <v>2</v>
      </c>
      <c r="J6" s="2">
        <f>IFERROR(IF(OR(H6=FALSE,Schedule!I6=FALSE),0,IF(AND(F6=Schedule!G6,G6=Schedule!H6),VLOOKUP(A6,SET!$B$10:$E$60,3,0),IF(I6=Schedule!J6,VLOOKUP(A6,SET!$B$10:$E$60,4,0),0))),0)</f>
        <v>0</v>
      </c>
    </row>
    <row r="7" spans="1:10" x14ac:dyDescent="0.25">
      <c r="A7" s="2">
        <v>4</v>
      </c>
      <c r="B7" s="5">
        <v>44360</v>
      </c>
      <c r="C7" s="3" t="s">
        <v>82</v>
      </c>
      <c r="D7" s="2" t="str">
        <f>Table_1[[#This Row],[Team1]]</f>
        <v>Belgium</v>
      </c>
      <c r="E7" s="2" t="str">
        <f>Table_1[[#This Row],[Team2]]</f>
        <v>Russia</v>
      </c>
      <c r="F7" s="15">
        <v>1</v>
      </c>
      <c r="G7" s="15">
        <v>3</v>
      </c>
      <c r="H7" s="2" t="b">
        <f t="shared" si="0"/>
        <v>1</v>
      </c>
      <c r="I7" s="6">
        <f t="shared" si="1"/>
        <v>2</v>
      </c>
      <c r="J7" s="2">
        <f>IFERROR(IF(OR(H7=FALSE,Schedule!I7=FALSE),0,IF(AND(F7=Schedule!G7,G7=Schedule!H7),VLOOKUP(A7,SET!$B$10:$E$60,3,0),IF(I7=Schedule!J7,VLOOKUP(A7,SET!$B$10:$E$60,4,0),0))),0)</f>
        <v>0</v>
      </c>
    </row>
    <row r="8" spans="1:10" x14ac:dyDescent="0.25">
      <c r="A8" s="2">
        <v>5</v>
      </c>
      <c r="B8" s="5">
        <v>44361</v>
      </c>
      <c r="C8" s="3" t="s">
        <v>82</v>
      </c>
      <c r="D8" s="2" t="str">
        <f>Table_1[[#This Row],[Team1]]</f>
        <v>Netherlands</v>
      </c>
      <c r="E8" s="2" t="str">
        <f>Table_1[[#This Row],[Team2]]</f>
        <v>Ukraine</v>
      </c>
      <c r="F8" s="15">
        <v>1</v>
      </c>
      <c r="G8" s="15">
        <v>2</v>
      </c>
      <c r="H8" s="2" t="b">
        <f t="shared" si="0"/>
        <v>1</v>
      </c>
      <c r="I8" s="6">
        <f t="shared" si="1"/>
        <v>2</v>
      </c>
      <c r="J8" s="2">
        <f>IFERROR(IF(OR(H8=FALSE,Schedule!I8=FALSE),0,IF(AND(F8=Schedule!G8,G8=Schedule!H8),VLOOKUP(A8,SET!$B$10:$E$60,3,0),IF(I8=Schedule!J8,VLOOKUP(A8,SET!$B$10:$E$60,4,0),0))),0)</f>
        <v>1</v>
      </c>
    </row>
    <row r="9" spans="1:10" x14ac:dyDescent="0.25">
      <c r="A9" s="2">
        <v>6</v>
      </c>
      <c r="B9" s="5">
        <v>44361</v>
      </c>
      <c r="C9" s="3" t="s">
        <v>82</v>
      </c>
      <c r="D9" s="2" t="str">
        <f>Table_1[[#This Row],[Team1]]</f>
        <v>Austria</v>
      </c>
      <c r="E9" s="2" t="str">
        <f>Table_1[[#This Row],[Team2]]</f>
        <v>North Macedonia</v>
      </c>
      <c r="F9" s="15">
        <v>1</v>
      </c>
      <c r="G9" s="15">
        <v>1</v>
      </c>
      <c r="H9" s="2" t="b">
        <f t="shared" si="0"/>
        <v>1</v>
      </c>
      <c r="I9" s="6">
        <f t="shared" si="1"/>
        <v>3</v>
      </c>
      <c r="J9" s="2">
        <f>IFERROR(IF(OR(H9=FALSE,Schedule!I9=FALSE),0,IF(AND(F9=Schedule!G9,G9=Schedule!H9),VLOOKUP(A9,SET!$B$10:$E$60,3,0),IF(I9=Schedule!J9,VLOOKUP(A9,SET!$B$10:$E$60,4,0),0))),0)</f>
        <v>3</v>
      </c>
    </row>
    <row r="10" spans="1:10" x14ac:dyDescent="0.25">
      <c r="A10" s="2">
        <v>7</v>
      </c>
      <c r="B10" s="5">
        <v>44361</v>
      </c>
      <c r="C10" s="3" t="s">
        <v>82</v>
      </c>
      <c r="D10" s="2" t="str">
        <f>Table_1[[#This Row],[Team1]]</f>
        <v>England</v>
      </c>
      <c r="E10" s="2" t="str">
        <f>Table_1[[#This Row],[Team2]]</f>
        <v>Croatia</v>
      </c>
      <c r="F10" s="15">
        <v>0</v>
      </c>
      <c r="G10" s="15">
        <v>3</v>
      </c>
      <c r="H10" s="2" t="b">
        <f t="shared" si="0"/>
        <v>1</v>
      </c>
      <c r="I10" s="6">
        <f t="shared" si="1"/>
        <v>2</v>
      </c>
      <c r="J10" s="2">
        <f>IFERROR(IF(OR(H10=FALSE,Schedule!I10=FALSE),0,IF(AND(F10=Schedule!G10,G10=Schedule!H10),VLOOKUP(A10,SET!$B$10:$E$60,3,0),IF(I10=Schedule!J10,VLOOKUP(A10,SET!$B$10:$E$60,4,0),0))),0)</f>
        <v>0</v>
      </c>
    </row>
    <row r="11" spans="1:10" x14ac:dyDescent="0.25">
      <c r="A11" s="2">
        <v>8</v>
      </c>
      <c r="B11" s="5">
        <v>44362</v>
      </c>
      <c r="C11" s="3" t="s">
        <v>82</v>
      </c>
      <c r="D11" s="2" t="str">
        <f>Table_1[[#This Row],[Team1]]</f>
        <v>Scotland</v>
      </c>
      <c r="E11" s="2" t="str">
        <f>Table_1[[#This Row],[Team2]]</f>
        <v>Czech Republic</v>
      </c>
      <c r="F11" s="15">
        <v>2</v>
      </c>
      <c r="G11" s="15">
        <v>2</v>
      </c>
      <c r="H11" s="2" t="b">
        <f t="shared" si="0"/>
        <v>1</v>
      </c>
      <c r="I11" s="6">
        <f t="shared" si="1"/>
        <v>3</v>
      </c>
      <c r="J11" s="2">
        <f>IFERROR(IF(OR(H11=FALSE,Schedule!I11=FALSE),0,IF(AND(F11=Schedule!G11,G11=Schedule!H11),VLOOKUP(A11,SET!$B$10:$E$60,3,0),IF(I11=Schedule!J11,VLOOKUP(A11,SET!$B$10:$E$60,4,0),0))),0)</f>
        <v>1</v>
      </c>
    </row>
    <row r="12" spans="1:10" x14ac:dyDescent="0.25">
      <c r="A12" s="2">
        <v>9</v>
      </c>
      <c r="B12" s="5">
        <v>44362</v>
      </c>
      <c r="C12" s="3" t="s">
        <v>82</v>
      </c>
      <c r="D12" s="2" t="str">
        <f>Table_1[[#This Row],[Team1]]</f>
        <v>Spain</v>
      </c>
      <c r="E12" s="2" t="str">
        <f>Table_1[[#This Row],[Team2]]</f>
        <v>Sweden</v>
      </c>
      <c r="F12" s="15">
        <v>0</v>
      </c>
      <c r="G12" s="15">
        <v>0</v>
      </c>
      <c r="H12" s="2" t="b">
        <f t="shared" si="0"/>
        <v>1</v>
      </c>
      <c r="I12" s="6">
        <f t="shared" si="1"/>
        <v>3</v>
      </c>
      <c r="J12" s="2">
        <f>IFERROR(IF(OR(H12=FALSE,Schedule!I12=FALSE),0,IF(AND(F12=Schedule!G12,G12=Schedule!H12),VLOOKUP(A12,SET!$B$10:$E$60,3,0),IF(I12=Schedule!J12,VLOOKUP(A12,SET!$B$10:$E$60,4,0),0))),0)</f>
        <v>0</v>
      </c>
    </row>
    <row r="13" spans="1:10" x14ac:dyDescent="0.25">
      <c r="A13" s="2">
        <v>10</v>
      </c>
      <c r="B13" s="5">
        <v>44362</v>
      </c>
      <c r="C13" s="3" t="s">
        <v>82</v>
      </c>
      <c r="D13" s="2" t="str">
        <f>Table_1[[#This Row],[Team1]]</f>
        <v>Poland</v>
      </c>
      <c r="E13" s="2" t="str">
        <f>Table_1[[#This Row],[Team2]]</f>
        <v>Slovakia</v>
      </c>
      <c r="F13" s="15">
        <v>1</v>
      </c>
      <c r="G13" s="15">
        <v>1</v>
      </c>
      <c r="H13" s="2" t="b">
        <f t="shared" si="0"/>
        <v>1</v>
      </c>
      <c r="I13" s="6">
        <f t="shared" si="1"/>
        <v>3</v>
      </c>
      <c r="J13" s="2">
        <f>IFERROR(IF(OR(H13=FALSE,Schedule!I13=FALSE),0,IF(AND(F13=Schedule!G13,G13=Schedule!H13),VLOOKUP(A13,SET!$B$10:$E$60,3,0),IF(I13=Schedule!J13,VLOOKUP(A13,SET!$B$10:$E$60,4,0),0))),0)</f>
        <v>0</v>
      </c>
    </row>
    <row r="14" spans="1:10" x14ac:dyDescent="0.25">
      <c r="A14" s="2">
        <v>11</v>
      </c>
      <c r="B14" s="5">
        <v>44363</v>
      </c>
      <c r="C14" s="3" t="s">
        <v>82</v>
      </c>
      <c r="D14" s="2" t="str">
        <f>Table_1[[#This Row],[Team1]]</f>
        <v>Hungary</v>
      </c>
      <c r="E14" s="2" t="str">
        <f>Table_1[[#This Row],[Team2]]</f>
        <v>Portugal</v>
      </c>
      <c r="F14" s="15">
        <v>1</v>
      </c>
      <c r="G14" s="15">
        <v>1</v>
      </c>
      <c r="H14" s="2" t="b">
        <f t="shared" si="0"/>
        <v>1</v>
      </c>
      <c r="I14" s="6">
        <f t="shared" si="1"/>
        <v>3</v>
      </c>
      <c r="J14" s="2">
        <f>IFERROR(IF(OR(H14=FALSE,Schedule!I14=FALSE),0,IF(AND(F14=Schedule!G14,G14=Schedule!H14),VLOOKUP(A14,SET!$B$10:$E$60,3,0),IF(I14=Schedule!J14,VLOOKUP(A14,SET!$B$10:$E$60,4,0),0))),0)</f>
        <v>0</v>
      </c>
    </row>
    <row r="15" spans="1:10" x14ac:dyDescent="0.25">
      <c r="A15" s="2">
        <v>12</v>
      </c>
      <c r="B15" s="5">
        <v>44363</v>
      </c>
      <c r="C15" s="3" t="s">
        <v>82</v>
      </c>
      <c r="D15" s="2" t="str">
        <f>Table_1[[#This Row],[Team1]]</f>
        <v>France</v>
      </c>
      <c r="E15" s="2" t="str">
        <f>Table_1[[#This Row],[Team2]]</f>
        <v>Germany</v>
      </c>
      <c r="F15" s="15">
        <v>2</v>
      </c>
      <c r="G15" s="15">
        <v>2</v>
      </c>
      <c r="H15" s="2" t="b">
        <f t="shared" si="0"/>
        <v>1</v>
      </c>
      <c r="I15" s="6">
        <f t="shared" si="1"/>
        <v>3</v>
      </c>
      <c r="J15" s="2">
        <f>IFERROR(IF(OR(H15=FALSE,Schedule!I15=FALSE),0,IF(AND(F15=Schedule!G15,G15=Schedule!H15),VLOOKUP(A15,SET!$B$10:$E$60,3,0),IF(I15=Schedule!J15,VLOOKUP(A15,SET!$B$10:$E$60,4,0),0))),0)</f>
        <v>3</v>
      </c>
    </row>
    <row r="16" spans="1:10" x14ac:dyDescent="0.25">
      <c r="A16" s="2">
        <v>13</v>
      </c>
      <c r="B16" s="5">
        <v>44364</v>
      </c>
      <c r="C16" s="3" t="s">
        <v>82</v>
      </c>
      <c r="D16" s="2" t="str">
        <f>Table_1[[#This Row],[Team1]]</f>
        <v>Turkey</v>
      </c>
      <c r="E16" s="2" t="str">
        <f>Table_1[[#This Row],[Team2]]</f>
        <v>Wales</v>
      </c>
      <c r="F16" s="15">
        <v>1</v>
      </c>
      <c r="G16" s="15">
        <v>3</v>
      </c>
      <c r="H16" s="2" t="b">
        <f t="shared" si="0"/>
        <v>1</v>
      </c>
      <c r="I16" s="6">
        <f t="shared" si="1"/>
        <v>2</v>
      </c>
      <c r="J16" s="2">
        <f>IFERROR(IF(OR(H16=FALSE,Schedule!I16=FALSE),0,IF(AND(F16=Schedule!G16,G16=Schedule!H16),VLOOKUP(A16,SET!$B$10:$E$60,3,0),IF(I16=Schedule!J16,VLOOKUP(A16,SET!$B$10:$E$60,4,0),0))),0)</f>
        <v>0</v>
      </c>
    </row>
    <row r="17" spans="1:10" x14ac:dyDescent="0.25">
      <c r="A17" s="2">
        <v>14</v>
      </c>
      <c r="B17" s="5">
        <v>44364</v>
      </c>
      <c r="C17" s="3" t="s">
        <v>82</v>
      </c>
      <c r="D17" s="2" t="str">
        <f>Table_1[[#This Row],[Team1]]</f>
        <v>Italy</v>
      </c>
      <c r="E17" s="2" t="str">
        <f>Table_1[[#This Row],[Team2]]</f>
        <v>Switzerland</v>
      </c>
      <c r="F17" s="15">
        <v>0</v>
      </c>
      <c r="G17" s="15">
        <v>3</v>
      </c>
      <c r="H17" s="2" t="b">
        <f t="shared" si="0"/>
        <v>1</v>
      </c>
      <c r="I17" s="6">
        <f t="shared" si="1"/>
        <v>2</v>
      </c>
      <c r="J17" s="2">
        <f>IFERROR(IF(OR(H17=FALSE,Schedule!I17=FALSE),0,IF(AND(F17=Schedule!G17,G17=Schedule!H17),VLOOKUP(A17,SET!$B$10:$E$60,3,0),IF(I17=Schedule!J17,VLOOKUP(A17,SET!$B$10:$E$60,4,0),0))),0)</f>
        <v>1</v>
      </c>
    </row>
    <row r="18" spans="1:10" x14ac:dyDescent="0.25">
      <c r="A18" s="2">
        <v>15</v>
      </c>
      <c r="B18" s="5">
        <v>44364</v>
      </c>
      <c r="C18" s="3" t="s">
        <v>82</v>
      </c>
      <c r="D18" s="2" t="str">
        <f>Table_1[[#This Row],[Team1]]</f>
        <v>Finland</v>
      </c>
      <c r="E18" s="2" t="str">
        <f>Table_1[[#This Row],[Team2]]</f>
        <v>Russia</v>
      </c>
      <c r="F18" s="15">
        <v>2</v>
      </c>
      <c r="G18" s="15">
        <v>1</v>
      </c>
      <c r="H18" s="2" t="b">
        <f t="shared" si="0"/>
        <v>1</v>
      </c>
      <c r="I18" s="6">
        <f t="shared" si="1"/>
        <v>1</v>
      </c>
      <c r="J18" s="2">
        <f>IFERROR(IF(OR(H18=FALSE,Schedule!I18=FALSE),0,IF(AND(F18=Schedule!G18,G18=Schedule!H18),VLOOKUP(A18,SET!$B$10:$E$60,3,0),IF(I18=Schedule!J18,VLOOKUP(A18,SET!$B$10:$E$60,4,0),0))),0)</f>
        <v>1</v>
      </c>
    </row>
    <row r="19" spans="1:10" x14ac:dyDescent="0.25">
      <c r="A19" s="2">
        <v>16</v>
      </c>
      <c r="B19" s="5">
        <v>44365</v>
      </c>
      <c r="C19" s="3" t="s">
        <v>82</v>
      </c>
      <c r="D19" s="2" t="str">
        <f>Table_1[[#This Row],[Team1]]</f>
        <v>Denmark</v>
      </c>
      <c r="E19" s="2" t="str">
        <f>Table_1[[#This Row],[Team2]]</f>
        <v>Belgium</v>
      </c>
      <c r="F19" s="15">
        <v>3</v>
      </c>
      <c r="G19" s="15">
        <v>0</v>
      </c>
      <c r="H19" s="2" t="b">
        <f t="shared" si="0"/>
        <v>1</v>
      </c>
      <c r="I19" s="6">
        <f t="shared" si="1"/>
        <v>1</v>
      </c>
      <c r="J19" s="2">
        <f>IFERROR(IF(OR(H19=FALSE,Schedule!I19=FALSE),0,IF(AND(F19=Schedule!G19,G19=Schedule!H19),VLOOKUP(A19,SET!$B$10:$E$60,3,0),IF(I19=Schedule!J19,VLOOKUP(A19,SET!$B$10:$E$60,4,0),0))),0)</f>
        <v>1</v>
      </c>
    </row>
    <row r="20" spans="1:10" x14ac:dyDescent="0.25">
      <c r="A20" s="2">
        <v>17</v>
      </c>
      <c r="B20" s="5">
        <v>44365</v>
      </c>
      <c r="C20" s="3" t="s">
        <v>82</v>
      </c>
      <c r="D20" s="2" t="str">
        <f>Table_1[[#This Row],[Team1]]</f>
        <v>Netherlands</v>
      </c>
      <c r="E20" s="2" t="str">
        <f>Table_1[[#This Row],[Team2]]</f>
        <v>Austria</v>
      </c>
      <c r="F20" s="15">
        <v>1</v>
      </c>
      <c r="G20" s="15">
        <v>0</v>
      </c>
      <c r="H20" s="2" t="b">
        <f t="shared" si="0"/>
        <v>1</v>
      </c>
      <c r="I20" s="6">
        <f t="shared" si="1"/>
        <v>1</v>
      </c>
      <c r="J20" s="2">
        <f>IFERROR(IF(OR(H20=FALSE,Schedule!I20=FALSE),0,IF(AND(F20=Schedule!G20,G20=Schedule!H20),VLOOKUP(A20,SET!$B$10:$E$60,3,0),IF(I20=Schedule!J20,VLOOKUP(A20,SET!$B$10:$E$60,4,0),0))),0)</f>
        <v>3</v>
      </c>
    </row>
    <row r="21" spans="1:10" x14ac:dyDescent="0.25">
      <c r="A21" s="2">
        <v>18</v>
      </c>
      <c r="B21" s="5">
        <v>44365</v>
      </c>
      <c r="C21" s="3" t="s">
        <v>82</v>
      </c>
      <c r="D21" s="2" t="str">
        <f>Table_1[[#This Row],[Team1]]</f>
        <v>Ukraine</v>
      </c>
      <c r="E21" s="2" t="str">
        <f>Table_1[[#This Row],[Team2]]</f>
        <v>North Macedonia</v>
      </c>
      <c r="F21" s="15">
        <v>2</v>
      </c>
      <c r="G21" s="15">
        <v>3</v>
      </c>
      <c r="H21" s="2" t="b">
        <f t="shared" si="0"/>
        <v>1</v>
      </c>
      <c r="I21" s="6">
        <f t="shared" si="1"/>
        <v>2</v>
      </c>
      <c r="J21" s="2">
        <f>IFERROR(IF(OR(H21=FALSE,Schedule!I21=FALSE),0,IF(AND(F21=Schedule!G21,G21=Schedule!H21),VLOOKUP(A21,SET!$B$10:$E$60,3,0),IF(I21=Schedule!J21,VLOOKUP(A21,SET!$B$10:$E$60,4,0),0))),0)</f>
        <v>0</v>
      </c>
    </row>
    <row r="22" spans="1:10" x14ac:dyDescent="0.25">
      <c r="A22" s="2">
        <v>19</v>
      </c>
      <c r="B22" s="5">
        <v>44366</v>
      </c>
      <c r="C22" s="3" t="s">
        <v>82</v>
      </c>
      <c r="D22" s="2" t="str">
        <f>Table_1[[#This Row],[Team1]]</f>
        <v>Croatia</v>
      </c>
      <c r="E22" s="2" t="str">
        <f>Table_1[[#This Row],[Team2]]</f>
        <v>Czech Republic</v>
      </c>
      <c r="F22" s="15">
        <v>3</v>
      </c>
      <c r="G22" s="15">
        <v>2</v>
      </c>
      <c r="H22" s="2" t="b">
        <f t="shared" si="0"/>
        <v>1</v>
      </c>
      <c r="I22" s="6">
        <f t="shared" si="1"/>
        <v>1</v>
      </c>
      <c r="J22" s="2">
        <f>IFERROR(IF(OR(H22=FALSE,Schedule!I22=FALSE),0,IF(AND(F22=Schedule!G22,G22=Schedule!H22),VLOOKUP(A22,SET!$B$10:$E$60,3,0),IF(I22=Schedule!J22,VLOOKUP(A22,SET!$B$10:$E$60,4,0),0))),0)</f>
        <v>0</v>
      </c>
    </row>
    <row r="23" spans="1:10" x14ac:dyDescent="0.25">
      <c r="A23" s="2">
        <v>20</v>
      </c>
      <c r="B23" s="5">
        <v>44366</v>
      </c>
      <c r="C23" s="3" t="s">
        <v>82</v>
      </c>
      <c r="D23" s="2" t="str">
        <f>Table_1[[#This Row],[Team1]]</f>
        <v>England</v>
      </c>
      <c r="E23" s="2" t="str">
        <f>Table_1[[#This Row],[Team2]]</f>
        <v>Scotland</v>
      </c>
      <c r="F23" s="15">
        <v>2</v>
      </c>
      <c r="G23" s="15">
        <v>0</v>
      </c>
      <c r="H23" s="2" t="b">
        <f t="shared" si="0"/>
        <v>1</v>
      </c>
      <c r="I23" s="6">
        <f t="shared" si="1"/>
        <v>1</v>
      </c>
      <c r="J23" s="2">
        <f>IFERROR(IF(OR(H23=FALSE,Schedule!I23=FALSE),0,IF(AND(F23=Schedule!G23,G23=Schedule!H23),VLOOKUP(A23,SET!$B$10:$E$60,3,0),IF(I23=Schedule!J23,VLOOKUP(A23,SET!$B$10:$E$60,4,0),0))),0)</f>
        <v>0</v>
      </c>
    </row>
    <row r="24" spans="1:10" x14ac:dyDescent="0.25">
      <c r="A24" s="2">
        <v>21</v>
      </c>
      <c r="B24" s="5">
        <v>44366</v>
      </c>
      <c r="C24" s="3" t="s">
        <v>82</v>
      </c>
      <c r="D24" s="2" t="str">
        <f>Table_1[[#This Row],[Team1]]</f>
        <v>Sweden</v>
      </c>
      <c r="E24" s="2" t="str">
        <f>Table_1[[#This Row],[Team2]]</f>
        <v>Slovakia</v>
      </c>
      <c r="F24" s="15">
        <v>0</v>
      </c>
      <c r="G24" s="15">
        <v>1</v>
      </c>
      <c r="H24" s="2" t="b">
        <f t="shared" si="0"/>
        <v>1</v>
      </c>
      <c r="I24" s="6">
        <f t="shared" si="1"/>
        <v>2</v>
      </c>
      <c r="J24" s="2">
        <f>IFERROR(IF(OR(H24=FALSE,Schedule!I24=FALSE),0,IF(AND(F24=Schedule!G24,G24=Schedule!H24),VLOOKUP(A24,SET!$B$10:$E$60,3,0),IF(I24=Schedule!J24,VLOOKUP(A24,SET!$B$10:$E$60,4,0),0))),0)</f>
        <v>0</v>
      </c>
    </row>
    <row r="25" spans="1:10" x14ac:dyDescent="0.25">
      <c r="A25" s="2">
        <v>22</v>
      </c>
      <c r="B25" s="5">
        <v>44367</v>
      </c>
      <c r="C25" s="3" t="s">
        <v>82</v>
      </c>
      <c r="D25" s="2" t="str">
        <f>Table_1[[#This Row],[Team1]]</f>
        <v>Spain</v>
      </c>
      <c r="E25" s="2" t="str">
        <f>Table_1[[#This Row],[Team2]]</f>
        <v>Poland</v>
      </c>
      <c r="F25" s="15">
        <v>3</v>
      </c>
      <c r="G25" s="15">
        <v>2</v>
      </c>
      <c r="H25" s="2" t="b">
        <f t="shared" si="0"/>
        <v>1</v>
      </c>
      <c r="I25" s="6">
        <f t="shared" si="1"/>
        <v>1</v>
      </c>
      <c r="J25" s="2">
        <f>IFERROR(IF(OR(H25=FALSE,Schedule!I25=FALSE),0,IF(AND(F25=Schedule!G25,G25=Schedule!H25),VLOOKUP(A25,SET!$B$10:$E$60,3,0),IF(I25=Schedule!J25,VLOOKUP(A25,SET!$B$10:$E$60,4,0),0))),0)</f>
        <v>0</v>
      </c>
    </row>
    <row r="26" spans="1:10" x14ac:dyDescent="0.25">
      <c r="A26" s="2">
        <v>23</v>
      </c>
      <c r="B26" s="5">
        <v>44367</v>
      </c>
      <c r="C26" s="3" t="s">
        <v>82</v>
      </c>
      <c r="D26" s="2" t="str">
        <f>Table_1[[#This Row],[Team1]]</f>
        <v>Hungary</v>
      </c>
      <c r="E26" s="2" t="str">
        <f>Table_1[[#This Row],[Team2]]</f>
        <v>France</v>
      </c>
      <c r="F26" s="15">
        <v>3</v>
      </c>
      <c r="G26" s="15">
        <v>0</v>
      </c>
      <c r="H26" s="2" t="b">
        <f t="shared" si="0"/>
        <v>1</v>
      </c>
      <c r="I26" s="6">
        <f t="shared" si="1"/>
        <v>1</v>
      </c>
      <c r="J26" s="2">
        <f>IFERROR(IF(OR(H26=FALSE,Schedule!I26=FALSE),0,IF(AND(F26=Schedule!G26,G26=Schedule!H26),VLOOKUP(A26,SET!$B$10:$E$60,3,0),IF(I26=Schedule!J26,VLOOKUP(A26,SET!$B$10:$E$60,4,0),0))),0)</f>
        <v>0</v>
      </c>
    </row>
    <row r="27" spans="1:10" x14ac:dyDescent="0.25">
      <c r="A27" s="2">
        <v>24</v>
      </c>
      <c r="B27" s="5">
        <v>44367</v>
      </c>
      <c r="C27" s="3" t="s">
        <v>82</v>
      </c>
      <c r="D27" s="2" t="str">
        <f>Table_1[[#This Row],[Team1]]</f>
        <v>Germany</v>
      </c>
      <c r="E27" s="2" t="str">
        <f>Table_1[[#This Row],[Team2]]</f>
        <v>Portugal</v>
      </c>
      <c r="F27" s="15">
        <v>1</v>
      </c>
      <c r="G27" s="15">
        <v>3</v>
      </c>
      <c r="H27" s="2" t="b">
        <f t="shared" si="0"/>
        <v>1</v>
      </c>
      <c r="I27" s="6">
        <f t="shared" si="1"/>
        <v>2</v>
      </c>
      <c r="J27" s="2">
        <f>IFERROR(IF(OR(H27=FALSE,Schedule!I27=FALSE),0,IF(AND(F27=Schedule!G27,G27=Schedule!H27),VLOOKUP(A27,SET!$B$10:$E$60,3,0),IF(I27=Schedule!J27,VLOOKUP(A27,SET!$B$10:$E$60,4,0),0))),0)</f>
        <v>0</v>
      </c>
    </row>
    <row r="28" spans="1:10" x14ac:dyDescent="0.25">
      <c r="A28" s="2">
        <v>25</v>
      </c>
      <c r="B28" s="5">
        <v>44368</v>
      </c>
      <c r="C28" s="3" t="s">
        <v>82</v>
      </c>
      <c r="D28" s="2" t="str">
        <f>Table_1[[#This Row],[Team1]]</f>
        <v>Switzerland</v>
      </c>
      <c r="E28" s="2" t="str">
        <f>Table_1[[#This Row],[Team2]]</f>
        <v>Turkey</v>
      </c>
      <c r="F28" s="15">
        <v>0</v>
      </c>
      <c r="G28" s="15">
        <v>3</v>
      </c>
      <c r="H28" s="2" t="b">
        <f t="shared" si="0"/>
        <v>1</v>
      </c>
      <c r="I28" s="6">
        <f t="shared" si="1"/>
        <v>2</v>
      </c>
      <c r="J28" s="2">
        <f>IFERROR(IF(OR(H28=FALSE,Schedule!I28=FALSE),0,IF(AND(F28=Schedule!G28,G28=Schedule!H28),VLOOKUP(A28,SET!$B$10:$E$60,3,0),IF(I28=Schedule!J28,VLOOKUP(A28,SET!$B$10:$E$60,4,0),0))),0)</f>
        <v>0</v>
      </c>
    </row>
    <row r="29" spans="1:10" x14ac:dyDescent="0.25">
      <c r="A29" s="2">
        <v>26</v>
      </c>
      <c r="B29" s="5">
        <v>44368</v>
      </c>
      <c r="C29" s="3" t="s">
        <v>82</v>
      </c>
      <c r="D29" s="2" t="str">
        <f>Table_1[[#This Row],[Team1]]</f>
        <v>Italy</v>
      </c>
      <c r="E29" s="2" t="str">
        <f>Table_1[[#This Row],[Team2]]</f>
        <v>Wales</v>
      </c>
      <c r="F29" s="15">
        <v>0</v>
      </c>
      <c r="G29" s="15">
        <v>3</v>
      </c>
      <c r="H29" s="2" t="b">
        <f t="shared" si="0"/>
        <v>1</v>
      </c>
      <c r="I29" s="6">
        <f t="shared" si="1"/>
        <v>2</v>
      </c>
      <c r="J29" s="2">
        <f>IFERROR(IF(OR(H29=FALSE,Schedule!I29=FALSE),0,IF(AND(F29=Schedule!G29,G29=Schedule!H29),VLOOKUP(A29,SET!$B$10:$E$60,3,0),IF(I29=Schedule!J29,VLOOKUP(A29,SET!$B$10:$E$60,4,0),0))),0)</f>
        <v>1</v>
      </c>
    </row>
    <row r="30" spans="1:10" x14ac:dyDescent="0.25">
      <c r="A30" s="2">
        <v>27</v>
      </c>
      <c r="B30" s="5">
        <v>44369</v>
      </c>
      <c r="C30" s="3" t="s">
        <v>82</v>
      </c>
      <c r="D30" s="2" t="str">
        <f>Table_1[[#This Row],[Team1]]</f>
        <v>Russia</v>
      </c>
      <c r="E30" s="2" t="str">
        <f>Table_1[[#This Row],[Team2]]</f>
        <v>Denmark</v>
      </c>
      <c r="F30" s="15">
        <v>2</v>
      </c>
      <c r="G30" s="15">
        <v>1</v>
      </c>
      <c r="H30" s="2" t="b">
        <f t="shared" si="0"/>
        <v>1</v>
      </c>
      <c r="I30" s="6">
        <f t="shared" si="1"/>
        <v>1</v>
      </c>
      <c r="J30" s="2">
        <f>IFERROR(IF(OR(H30=FALSE,Schedule!I30=FALSE),0,IF(AND(F30=Schedule!G30,G30=Schedule!H30),VLOOKUP(A30,SET!$B$10:$E$60,3,0),IF(I30=Schedule!J30,VLOOKUP(A30,SET!$B$10:$E$60,4,0),0))),0)</f>
        <v>0</v>
      </c>
    </row>
    <row r="31" spans="1:10" x14ac:dyDescent="0.25">
      <c r="A31" s="2">
        <v>28</v>
      </c>
      <c r="B31" s="5">
        <v>44369</v>
      </c>
      <c r="C31" s="3" t="s">
        <v>82</v>
      </c>
      <c r="D31" s="2" t="str">
        <f>Table_1[[#This Row],[Team1]]</f>
        <v>Finland</v>
      </c>
      <c r="E31" s="2" t="str">
        <f>Table_1[[#This Row],[Team2]]</f>
        <v>Belgium</v>
      </c>
      <c r="F31" s="15">
        <v>1</v>
      </c>
      <c r="G31" s="15">
        <v>2</v>
      </c>
      <c r="H31" s="2" t="b">
        <f t="shared" si="0"/>
        <v>1</v>
      </c>
      <c r="I31" s="6">
        <f t="shared" si="1"/>
        <v>2</v>
      </c>
      <c r="J31" s="2">
        <f>IFERROR(IF(OR(H31=FALSE,Schedule!I31=FALSE),0,IF(AND(F31=Schedule!G31,G31=Schedule!H31),VLOOKUP(A31,SET!$B$10:$E$60,3,0),IF(I31=Schedule!J31,VLOOKUP(A31,SET!$B$10:$E$60,4,0),0))),0)</f>
        <v>0</v>
      </c>
    </row>
    <row r="32" spans="1:10" x14ac:dyDescent="0.25">
      <c r="A32" s="2">
        <v>29</v>
      </c>
      <c r="B32" s="5">
        <v>44369</v>
      </c>
      <c r="C32" s="3" t="s">
        <v>82</v>
      </c>
      <c r="D32" s="2" t="str">
        <f>Table_1[[#This Row],[Team1]]</f>
        <v>North Macedonia</v>
      </c>
      <c r="E32" s="2" t="str">
        <f>Table_1[[#This Row],[Team2]]</f>
        <v>Netherlands</v>
      </c>
      <c r="F32" s="15">
        <v>1</v>
      </c>
      <c r="G32" s="15">
        <v>3</v>
      </c>
      <c r="H32" s="2" t="b">
        <f t="shared" si="0"/>
        <v>1</v>
      </c>
      <c r="I32" s="6">
        <f t="shared" si="1"/>
        <v>2</v>
      </c>
      <c r="J32" s="2">
        <f>IFERROR(IF(OR(H32=FALSE,Schedule!I32=FALSE),0,IF(AND(F32=Schedule!G32,G32=Schedule!H32),VLOOKUP(A32,SET!$B$10:$E$60,3,0),IF(I32=Schedule!J32,VLOOKUP(A32,SET!$B$10:$E$60,4,0),0))),0)</f>
        <v>1</v>
      </c>
    </row>
    <row r="33" spans="1:10" x14ac:dyDescent="0.25">
      <c r="A33" s="2">
        <v>30</v>
      </c>
      <c r="B33" s="5">
        <v>44369</v>
      </c>
      <c r="C33" s="3" t="s">
        <v>82</v>
      </c>
      <c r="D33" s="2" t="str">
        <f>Table_1[[#This Row],[Team1]]</f>
        <v>Ukraine</v>
      </c>
      <c r="E33" s="2" t="str">
        <f>Table_1[[#This Row],[Team2]]</f>
        <v>Austria</v>
      </c>
      <c r="F33" s="15">
        <v>2</v>
      </c>
      <c r="G33" s="15">
        <v>0</v>
      </c>
      <c r="H33" s="2" t="b">
        <f t="shared" si="0"/>
        <v>1</v>
      </c>
      <c r="I33" s="6">
        <f t="shared" si="1"/>
        <v>1</v>
      </c>
      <c r="J33" s="2">
        <f>IFERROR(IF(OR(H33=FALSE,Schedule!I33=FALSE),0,IF(AND(F33=Schedule!G33,G33=Schedule!H33),VLOOKUP(A33,SET!$B$10:$E$60,3,0),IF(I33=Schedule!J33,VLOOKUP(A33,SET!$B$10:$E$60,4,0),0))),0)</f>
        <v>0</v>
      </c>
    </row>
    <row r="34" spans="1:10" x14ac:dyDescent="0.25">
      <c r="A34" s="2">
        <v>31</v>
      </c>
      <c r="B34" s="5">
        <v>44370</v>
      </c>
      <c r="C34" s="3" t="s">
        <v>82</v>
      </c>
      <c r="D34" s="2" t="str">
        <f>Table_1[[#This Row],[Team1]]</f>
        <v>Croatia</v>
      </c>
      <c r="E34" s="2" t="str">
        <f>Table_1[[#This Row],[Team2]]</f>
        <v>Scotland</v>
      </c>
      <c r="F34" s="15">
        <v>0</v>
      </c>
      <c r="G34" s="15">
        <v>3</v>
      </c>
      <c r="H34" s="2" t="b">
        <f t="shared" si="0"/>
        <v>1</v>
      </c>
      <c r="I34" s="6">
        <f t="shared" si="1"/>
        <v>2</v>
      </c>
      <c r="J34" s="2">
        <f>IFERROR(IF(OR(H34=FALSE,Schedule!I34=FALSE),0,IF(AND(F34=Schedule!G34,G34=Schedule!H34),VLOOKUP(A34,SET!$B$10:$E$60,3,0),IF(I34=Schedule!J34,VLOOKUP(A34,SET!$B$10:$E$60,4,0),0))),0)</f>
        <v>0</v>
      </c>
    </row>
    <row r="35" spans="1:10" x14ac:dyDescent="0.25">
      <c r="A35" s="2">
        <v>32</v>
      </c>
      <c r="B35" s="5">
        <v>44370</v>
      </c>
      <c r="C35" s="3" t="s">
        <v>82</v>
      </c>
      <c r="D35" s="2" t="str">
        <f>Table_1[[#This Row],[Team1]]</f>
        <v>Czech Republic</v>
      </c>
      <c r="E35" s="2" t="str">
        <f>Table_1[[#This Row],[Team2]]</f>
        <v>England</v>
      </c>
      <c r="F35" s="15">
        <v>1</v>
      </c>
      <c r="G35" s="15">
        <v>2</v>
      </c>
      <c r="H35" s="2" t="b">
        <f t="shared" si="0"/>
        <v>1</v>
      </c>
      <c r="I35" s="6">
        <f t="shared" si="1"/>
        <v>2</v>
      </c>
      <c r="J35" s="2">
        <f>IFERROR(IF(OR(H35=FALSE,Schedule!I35=FALSE),0,IF(AND(F35=Schedule!G35,G35=Schedule!H35),VLOOKUP(A35,SET!$B$10:$E$60,3,0),IF(I35=Schedule!J35,VLOOKUP(A35,SET!$B$10:$E$60,4,0),0))),0)</f>
        <v>3</v>
      </c>
    </row>
    <row r="36" spans="1:10" x14ac:dyDescent="0.25">
      <c r="A36" s="2">
        <v>33</v>
      </c>
      <c r="B36" s="5">
        <v>44371</v>
      </c>
      <c r="C36" s="3" t="s">
        <v>82</v>
      </c>
      <c r="D36" s="2" t="str">
        <f>Table_1[[#This Row],[Team1]]</f>
        <v>Slovakia</v>
      </c>
      <c r="E36" s="2" t="str">
        <f>Table_1[[#This Row],[Team2]]</f>
        <v>Spain</v>
      </c>
      <c r="F36" s="15">
        <v>0</v>
      </c>
      <c r="G36" s="15">
        <v>2</v>
      </c>
      <c r="H36" s="2" t="b">
        <f t="shared" si="0"/>
        <v>1</v>
      </c>
      <c r="I36" s="6">
        <f t="shared" si="1"/>
        <v>2</v>
      </c>
      <c r="J36" s="2">
        <f>IFERROR(IF(OR(H36=FALSE,Schedule!I36=FALSE),0,IF(AND(F36=Schedule!G36,G36=Schedule!H36),VLOOKUP(A36,SET!$B$10:$E$60,3,0),IF(I36=Schedule!J36,VLOOKUP(A36,SET!$B$10:$E$60,4,0),0))),0)</f>
        <v>0</v>
      </c>
    </row>
    <row r="37" spans="1:10" x14ac:dyDescent="0.25">
      <c r="A37" s="2">
        <v>34</v>
      </c>
      <c r="B37" s="5">
        <v>44371</v>
      </c>
      <c r="C37" s="3" t="s">
        <v>82</v>
      </c>
      <c r="D37" s="2" t="str">
        <f>Table_1[[#This Row],[Team1]]</f>
        <v>Sweden</v>
      </c>
      <c r="E37" s="2" t="str">
        <f>Table_1[[#This Row],[Team2]]</f>
        <v>Poland</v>
      </c>
      <c r="F37" s="15">
        <v>2</v>
      </c>
      <c r="G37" s="15">
        <v>0</v>
      </c>
      <c r="H37" s="2" t="b">
        <f t="shared" si="0"/>
        <v>1</v>
      </c>
      <c r="I37" s="6">
        <f t="shared" si="1"/>
        <v>1</v>
      </c>
      <c r="J37" s="2">
        <f>IFERROR(IF(OR(H37=FALSE,Schedule!I37=FALSE),0,IF(AND(F37=Schedule!G37,G37=Schedule!H37),VLOOKUP(A37,SET!$B$10:$E$60,3,0),IF(I37=Schedule!J37,VLOOKUP(A37,SET!$B$10:$E$60,4,0),0))),0)</f>
        <v>0</v>
      </c>
    </row>
    <row r="38" spans="1:10" x14ac:dyDescent="0.25">
      <c r="A38" s="2">
        <v>35</v>
      </c>
      <c r="B38" s="5">
        <v>44371</v>
      </c>
      <c r="C38" s="3" t="s">
        <v>82</v>
      </c>
      <c r="D38" s="2" t="str">
        <f>Table_1[[#This Row],[Team1]]</f>
        <v>Portugal</v>
      </c>
      <c r="E38" s="2" t="str">
        <f>Table_1[[#This Row],[Team2]]</f>
        <v>France</v>
      </c>
      <c r="F38" s="15">
        <v>3</v>
      </c>
      <c r="G38" s="15">
        <v>0</v>
      </c>
      <c r="H38" s="2" t="b">
        <f t="shared" si="0"/>
        <v>1</v>
      </c>
      <c r="I38" s="6">
        <f t="shared" si="1"/>
        <v>1</v>
      </c>
      <c r="J38" s="2">
        <f>IFERROR(IF(OR(H38=FALSE,Schedule!I38=FALSE),0,IF(AND(F38=Schedule!G38,G38=Schedule!H38),VLOOKUP(A38,SET!$B$10:$E$60,3,0),IF(I38=Schedule!J38,VLOOKUP(A38,SET!$B$10:$E$60,4,0),0))),0)</f>
        <v>0</v>
      </c>
    </row>
    <row r="39" spans="1:10" x14ac:dyDescent="0.25">
      <c r="A39" s="2">
        <v>36</v>
      </c>
      <c r="B39" s="5">
        <v>44371</v>
      </c>
      <c r="C39" s="3" t="s">
        <v>82</v>
      </c>
      <c r="D39" s="2" t="str">
        <f>Table_1[[#This Row],[Team1]]</f>
        <v>Germany</v>
      </c>
      <c r="E39" s="2" t="str">
        <f>Table_1[[#This Row],[Team2]]</f>
        <v>Hungary</v>
      </c>
      <c r="F39" s="15">
        <v>2</v>
      </c>
      <c r="G39" s="15">
        <v>2</v>
      </c>
      <c r="H39" s="2" t="b">
        <f t="shared" si="0"/>
        <v>1</v>
      </c>
      <c r="I39" s="6">
        <f t="shared" si="1"/>
        <v>3</v>
      </c>
      <c r="J39" s="2">
        <f>IFERROR(IF(OR(H39=FALSE,Schedule!I39=FALSE),0,IF(AND(F39=Schedule!G39,G39=Schedule!H39),VLOOKUP(A39,SET!$B$10:$E$60,3,0),IF(I39=Schedule!J39,VLOOKUP(A39,SET!$B$10:$E$60,4,0),0))),0)</f>
        <v>0</v>
      </c>
    </row>
    <row r="40" spans="1:10" x14ac:dyDescent="0.25">
      <c r="A40" s="2">
        <v>37</v>
      </c>
      <c r="B40" s="5">
        <v>44403</v>
      </c>
      <c r="C40" s="3" t="s">
        <v>33</v>
      </c>
      <c r="D40" s="2" t="str">
        <f>Table_1[[#This Row],[Team1]]</f>
        <v>1A</v>
      </c>
      <c r="E40" s="2" t="str">
        <f>Table_1[[#This Row],[Team2]]</f>
        <v>2C</v>
      </c>
      <c r="F40" s="15">
        <v>1</v>
      </c>
      <c r="G40" s="15">
        <v>0</v>
      </c>
      <c r="H40" s="2" t="b">
        <f t="shared" si="0"/>
        <v>1</v>
      </c>
      <c r="I40" s="6">
        <f t="shared" si="1"/>
        <v>1</v>
      </c>
      <c r="J40" s="2">
        <f>IFERROR(IF(OR(H40=FALSE,Schedule!I40=FALSE),0,IF(AND(F40=Schedule!G40,G40=Schedule!H40),VLOOKUP(A40,SET!$B$10:$E$60,3,0),IF(I40=Schedule!J40,VLOOKUP(A40,SET!$B$10:$E$60,4,0),0))),0)</f>
        <v>0</v>
      </c>
    </row>
    <row r="41" spans="1:10" x14ac:dyDescent="0.25">
      <c r="A41" s="2">
        <v>38</v>
      </c>
      <c r="B41" s="5">
        <v>44403</v>
      </c>
      <c r="C41" s="3" t="s">
        <v>33</v>
      </c>
      <c r="D41" s="2" t="str">
        <f>Table_1[[#This Row],[Team1]]</f>
        <v>2A</v>
      </c>
      <c r="E41" s="2" t="str">
        <f>Table_1[[#This Row],[Team2]]</f>
        <v>2B</v>
      </c>
      <c r="F41" s="15">
        <v>3</v>
      </c>
      <c r="G41" s="15">
        <v>2</v>
      </c>
      <c r="H41" s="2" t="b">
        <f t="shared" si="0"/>
        <v>1</v>
      </c>
      <c r="I41" s="6">
        <f t="shared" si="1"/>
        <v>1</v>
      </c>
      <c r="J41" s="2">
        <f>IFERROR(IF(OR(H41=FALSE,Schedule!I41=FALSE),0,IF(AND(F41=Schedule!G41,G41=Schedule!H41),VLOOKUP(A41,SET!$B$10:$E$60,3,0),IF(I41=Schedule!J41,VLOOKUP(A41,SET!$B$10:$E$60,4,0),0))),0)</f>
        <v>0</v>
      </c>
    </row>
    <row r="42" spans="1:10" x14ac:dyDescent="0.25">
      <c r="A42" s="2">
        <v>39</v>
      </c>
      <c r="B42" s="5">
        <v>44404</v>
      </c>
      <c r="C42" s="3" t="s">
        <v>33</v>
      </c>
      <c r="D42" s="2" t="str">
        <f>Table_1[[#This Row],[Team1]]</f>
        <v>1B</v>
      </c>
      <c r="E42" s="2" t="str">
        <f>Table_1[[#This Row],[Team2]]</f>
        <v>3A/D/E/F</v>
      </c>
      <c r="F42" s="15">
        <v>1</v>
      </c>
      <c r="G42" s="15">
        <v>1</v>
      </c>
      <c r="H42" s="2" t="b">
        <f t="shared" si="0"/>
        <v>1</v>
      </c>
      <c r="I42" s="6">
        <f t="shared" si="1"/>
        <v>3</v>
      </c>
      <c r="J42" s="2">
        <f>IFERROR(IF(OR(H42=FALSE,Schedule!I42=FALSE),0,IF(AND(F42=Schedule!G42,G42=Schedule!H42),VLOOKUP(A42,SET!$B$10:$E$60,3,0),IF(I42=Schedule!J42,VLOOKUP(A42,SET!$B$10:$E$60,4,0),0))),0)</f>
        <v>1</v>
      </c>
    </row>
    <row r="43" spans="1:10" x14ac:dyDescent="0.25">
      <c r="A43" s="2">
        <v>40</v>
      </c>
      <c r="B43" s="5">
        <v>44404</v>
      </c>
      <c r="C43" s="3" t="s">
        <v>33</v>
      </c>
      <c r="D43" s="2" t="str">
        <f>Table_1[[#This Row],[Team1]]</f>
        <v>1C</v>
      </c>
      <c r="E43" s="2" t="str">
        <f>Table_1[[#This Row],[Team2]]</f>
        <v>3D/E/F</v>
      </c>
      <c r="F43" s="15">
        <v>3</v>
      </c>
      <c r="G43" s="15">
        <v>0</v>
      </c>
      <c r="H43" s="2" t="b">
        <f t="shared" si="0"/>
        <v>1</v>
      </c>
      <c r="I43" s="6">
        <f t="shared" si="1"/>
        <v>1</v>
      </c>
      <c r="J43" s="2">
        <f>IFERROR(IF(OR(H43=FALSE,Schedule!I43=FALSE),0,IF(AND(F43=Schedule!G43,G43=Schedule!H43),VLOOKUP(A43,SET!$B$10:$E$60,3,0),IF(I43=Schedule!J43,VLOOKUP(A43,SET!$B$10:$E$60,4,0),0))),0)</f>
        <v>3</v>
      </c>
    </row>
    <row r="44" spans="1:10" x14ac:dyDescent="0.25">
      <c r="A44" s="2">
        <v>41</v>
      </c>
      <c r="B44" s="5">
        <v>44405</v>
      </c>
      <c r="C44" s="3" t="s">
        <v>33</v>
      </c>
      <c r="D44" s="2" t="str">
        <f>Table_1[[#This Row],[Team1]]</f>
        <v>1F</v>
      </c>
      <c r="E44" s="2" t="str">
        <f>Table_1[[#This Row],[Team2]]</f>
        <v>3A/B/C</v>
      </c>
      <c r="F44" s="15">
        <v>0</v>
      </c>
      <c r="G44" s="15">
        <v>3</v>
      </c>
      <c r="H44" s="2" t="b">
        <f t="shared" si="0"/>
        <v>1</v>
      </c>
      <c r="I44" s="6">
        <f t="shared" si="1"/>
        <v>2</v>
      </c>
      <c r="J44" s="2">
        <f>IFERROR(IF(OR(H44=FALSE,Schedule!I44=FALSE),0,IF(AND(F44=Schedule!G44,G44=Schedule!H44),VLOOKUP(A44,SET!$B$10:$E$60,3,0),IF(I44=Schedule!J44,VLOOKUP(A44,SET!$B$10:$E$60,4,0),0))),0)</f>
        <v>0</v>
      </c>
    </row>
    <row r="45" spans="1:10" x14ac:dyDescent="0.25">
      <c r="A45" s="2">
        <v>42</v>
      </c>
      <c r="B45" s="5">
        <v>44405</v>
      </c>
      <c r="C45" s="3" t="s">
        <v>33</v>
      </c>
      <c r="D45" s="2" t="str">
        <f>Table_1[[#This Row],[Team1]]</f>
        <v>2D</v>
      </c>
      <c r="E45" s="2" t="str">
        <f>Table_1[[#This Row],[Team2]]</f>
        <v>2E</v>
      </c>
      <c r="F45" s="15">
        <v>3</v>
      </c>
      <c r="G45" s="15">
        <v>0</v>
      </c>
      <c r="H45" s="2" t="b">
        <f t="shared" si="0"/>
        <v>1</v>
      </c>
      <c r="I45" s="6">
        <f t="shared" si="1"/>
        <v>1</v>
      </c>
      <c r="J45" s="2">
        <f>IFERROR(IF(OR(H45=FALSE,Schedule!I45=FALSE),0,IF(AND(F45=Schedule!G45,G45=Schedule!H45),VLOOKUP(A45,SET!$B$10:$E$60,3,0),IF(I45=Schedule!J45,VLOOKUP(A45,SET!$B$10:$E$60,4,0),0))),0)</f>
        <v>0</v>
      </c>
    </row>
    <row r="46" spans="1:10" x14ac:dyDescent="0.25">
      <c r="A46" s="2">
        <v>43</v>
      </c>
      <c r="B46" s="5">
        <v>44406</v>
      </c>
      <c r="C46" s="3" t="s">
        <v>33</v>
      </c>
      <c r="D46" s="2" t="str">
        <f>Table_1[[#This Row],[Team1]]</f>
        <v>1E</v>
      </c>
      <c r="E46" s="2" t="str">
        <f>Table_1[[#This Row],[Team2]]</f>
        <v>3A/B/C/D</v>
      </c>
      <c r="F46" s="15">
        <v>3</v>
      </c>
      <c r="G46" s="15">
        <v>0</v>
      </c>
      <c r="H46" s="2" t="b">
        <f t="shared" si="0"/>
        <v>1</v>
      </c>
      <c r="I46" s="6">
        <f t="shared" si="1"/>
        <v>1</v>
      </c>
      <c r="J46" s="2">
        <f>IFERROR(IF(OR(H46=FALSE,Schedule!I46=FALSE),0,IF(AND(F46=Schedule!G46,G46=Schedule!H46),VLOOKUP(A46,SET!$B$10:$E$60,3,0),IF(I46=Schedule!J46,VLOOKUP(A46,SET!$B$10:$E$60,4,0),0))),0)</f>
        <v>0</v>
      </c>
    </row>
    <row r="47" spans="1:10" x14ac:dyDescent="0.25">
      <c r="A47" s="2">
        <v>44</v>
      </c>
      <c r="B47" s="5">
        <v>44406</v>
      </c>
      <c r="C47" s="3" t="s">
        <v>33</v>
      </c>
      <c r="D47" s="2" t="str">
        <f>Table_1[[#This Row],[Team1]]</f>
        <v>1D</v>
      </c>
      <c r="E47" s="2" t="str">
        <f>Table_1[[#This Row],[Team2]]</f>
        <v>2F</v>
      </c>
      <c r="F47" s="15">
        <v>0</v>
      </c>
      <c r="G47" s="15">
        <v>0</v>
      </c>
      <c r="H47" s="2" t="b">
        <f t="shared" si="0"/>
        <v>1</v>
      </c>
      <c r="I47" s="6">
        <f t="shared" si="1"/>
        <v>3</v>
      </c>
      <c r="J47" s="2">
        <f>IFERROR(IF(OR(H47=FALSE,Schedule!I47=FALSE),0,IF(AND(F47=Schedule!G47,G47=Schedule!H47),VLOOKUP(A47,SET!$B$10:$E$60,3,0),IF(I47=Schedule!J47,VLOOKUP(A47,SET!$B$10:$E$60,4,0),0))),0)</f>
        <v>3</v>
      </c>
    </row>
    <row r="48" spans="1:10" x14ac:dyDescent="0.25">
      <c r="A48" s="2">
        <v>45</v>
      </c>
      <c r="B48" s="5">
        <v>44379</v>
      </c>
      <c r="C48" s="3" t="s">
        <v>50</v>
      </c>
      <c r="D48" s="2" t="str">
        <f>Table_1[[#This Row],[Team1]]</f>
        <v>W 41</v>
      </c>
      <c r="E48" s="2" t="str">
        <f>Table_1[[#This Row],[Team2]]</f>
        <v>W 42</v>
      </c>
      <c r="F48" s="15">
        <v>2</v>
      </c>
      <c r="G48" s="15">
        <v>0</v>
      </c>
      <c r="H48" s="2" t="b">
        <f t="shared" si="0"/>
        <v>1</v>
      </c>
      <c r="I48" s="6">
        <f t="shared" si="1"/>
        <v>1</v>
      </c>
      <c r="J48" s="2">
        <f>IFERROR(IF(OR(H48=FALSE,Schedule!I48=FALSE),0,IF(AND(F48=Schedule!G48,G48=Schedule!H48),VLOOKUP(A48,SET!$B$10:$E$60,3,0),IF(I48=Schedule!J48,VLOOKUP(A48,SET!$B$10:$E$60,4,0),0))),0)</f>
        <v>0</v>
      </c>
    </row>
    <row r="49" spans="1:10" x14ac:dyDescent="0.25">
      <c r="A49" s="2">
        <v>46</v>
      </c>
      <c r="B49" s="5">
        <v>44379</v>
      </c>
      <c r="C49" s="3" t="s">
        <v>50</v>
      </c>
      <c r="D49" s="2" t="str">
        <f>Table_1[[#This Row],[Team1]]</f>
        <v>W 39</v>
      </c>
      <c r="E49" s="2" t="str">
        <f>Table_1[[#This Row],[Team2]]</f>
        <v>W 37</v>
      </c>
      <c r="F49" s="15">
        <v>1</v>
      </c>
      <c r="G49" s="15">
        <v>2</v>
      </c>
      <c r="H49" s="2" t="b">
        <f t="shared" si="0"/>
        <v>1</v>
      </c>
      <c r="I49" s="6">
        <f t="shared" si="1"/>
        <v>2</v>
      </c>
      <c r="J49" s="2">
        <f>IFERROR(IF(OR(H49=FALSE,Schedule!I49=FALSE),0,IF(AND(F49=Schedule!G49,G49=Schedule!H49),VLOOKUP(A49,SET!$B$10:$E$60,3,0),IF(I49=Schedule!J49,VLOOKUP(A49,SET!$B$10:$E$60,4,0),0))),0)</f>
        <v>0</v>
      </c>
    </row>
    <row r="50" spans="1:10" x14ac:dyDescent="0.25">
      <c r="A50" s="2">
        <v>47</v>
      </c>
      <c r="B50" s="5">
        <v>44380</v>
      </c>
      <c r="C50" s="3" t="s">
        <v>50</v>
      </c>
      <c r="D50" s="2" t="str">
        <f>Table_1[[#This Row],[Team1]]</f>
        <v>W 40</v>
      </c>
      <c r="E50" s="2" t="str">
        <f>Table_1[[#This Row],[Team2]]</f>
        <v>W 38</v>
      </c>
      <c r="F50" s="15">
        <v>3</v>
      </c>
      <c r="G50" s="15">
        <v>0</v>
      </c>
      <c r="H50" s="2" t="b">
        <f t="shared" si="0"/>
        <v>1</v>
      </c>
      <c r="I50" s="6">
        <f t="shared" si="1"/>
        <v>1</v>
      </c>
      <c r="J50" s="2">
        <f>IFERROR(IF(OR(H50=FALSE,Schedule!I50=FALSE),0,IF(AND(F50=Schedule!G50,G50=Schedule!H50),VLOOKUP(A50,SET!$B$10:$E$60,3,0),IF(I50=Schedule!J50,VLOOKUP(A50,SET!$B$10:$E$60,4,0),0))),0)</f>
        <v>0</v>
      </c>
    </row>
    <row r="51" spans="1:10" x14ac:dyDescent="0.25">
      <c r="A51" s="2">
        <v>48</v>
      </c>
      <c r="B51" s="5">
        <v>44380</v>
      </c>
      <c r="C51" s="3" t="s">
        <v>50</v>
      </c>
      <c r="D51" s="2" t="str">
        <f>Table_1[[#This Row],[Team1]]</f>
        <v>W 43</v>
      </c>
      <c r="E51" s="2" t="str">
        <f>Table_1[[#This Row],[Team2]]</f>
        <v>W 44</v>
      </c>
      <c r="F51" s="15">
        <v>3</v>
      </c>
      <c r="G51" s="15">
        <v>3</v>
      </c>
      <c r="H51" s="2" t="b">
        <f t="shared" si="0"/>
        <v>1</v>
      </c>
      <c r="I51" s="6">
        <f t="shared" si="1"/>
        <v>3</v>
      </c>
      <c r="J51" s="2">
        <f>IFERROR(IF(OR(H51=FALSE,Schedule!I51=FALSE),0,IF(AND(F51=Schedule!G51,G51=Schedule!H51),VLOOKUP(A51,SET!$B$10:$E$60,3,0),IF(I51=Schedule!J51,VLOOKUP(A51,SET!$B$10:$E$60,4,0),0))),0)</f>
        <v>0</v>
      </c>
    </row>
    <row r="52" spans="1:10" x14ac:dyDescent="0.25">
      <c r="A52" s="2">
        <v>49</v>
      </c>
      <c r="B52" s="5">
        <v>44383</v>
      </c>
      <c r="C52" s="3" t="s">
        <v>59</v>
      </c>
      <c r="D52" s="2" t="str">
        <f>Table_1[[#This Row],[Team1]]</f>
        <v>W 45</v>
      </c>
      <c r="E52" s="2" t="str">
        <f>Table_1[[#This Row],[Team2]]</f>
        <v>W 46</v>
      </c>
      <c r="F52" s="15">
        <v>3</v>
      </c>
      <c r="G52" s="15">
        <v>0</v>
      </c>
      <c r="H52" s="2" t="b">
        <f t="shared" si="0"/>
        <v>1</v>
      </c>
      <c r="I52" s="6">
        <f t="shared" si="1"/>
        <v>1</v>
      </c>
      <c r="J52" s="2">
        <f>IFERROR(IF(OR(H52=FALSE,Schedule!I52=FALSE),0,IF(AND(F52=Schedule!G52,G52=Schedule!H52),VLOOKUP(A52,SET!$B$10:$E$60,3,0),IF(I52=Schedule!J52,VLOOKUP(A52,SET!$B$10:$E$60,4,0),0))),0)</f>
        <v>0</v>
      </c>
    </row>
    <row r="53" spans="1:10" x14ac:dyDescent="0.25">
      <c r="A53" s="2">
        <v>50</v>
      </c>
      <c r="B53" s="5">
        <v>44384</v>
      </c>
      <c r="C53" s="3" t="s">
        <v>59</v>
      </c>
      <c r="D53" s="2" t="str">
        <f>Table_1[[#This Row],[Team1]]</f>
        <v>W 48</v>
      </c>
      <c r="E53" s="2" t="str">
        <f>Table_1[[#This Row],[Team2]]</f>
        <v>W 47</v>
      </c>
      <c r="F53" s="15">
        <v>1</v>
      </c>
      <c r="G53" s="15">
        <v>2</v>
      </c>
      <c r="H53" s="2" t="b">
        <f t="shared" si="0"/>
        <v>1</v>
      </c>
      <c r="I53" s="6">
        <f t="shared" si="1"/>
        <v>2</v>
      </c>
      <c r="J53" s="2">
        <f>IFERROR(IF(OR(H53=FALSE,Schedule!I53=FALSE),0,IF(AND(F53=Schedule!G53,G53=Schedule!H53),VLOOKUP(A53,SET!$B$10:$E$60,3,0),IF(I53=Schedule!J53,VLOOKUP(A53,SET!$B$10:$E$60,4,0),0))),0)</f>
        <v>0</v>
      </c>
    </row>
    <row r="54" spans="1:10" x14ac:dyDescent="0.25">
      <c r="A54" s="2">
        <v>51</v>
      </c>
      <c r="B54" s="5">
        <v>44388</v>
      </c>
      <c r="C54" s="3" t="s">
        <v>64</v>
      </c>
      <c r="D54" s="2" t="str">
        <f>Table_1[[#This Row],[Team1]]</f>
        <v>W 49</v>
      </c>
      <c r="E54" s="2" t="str">
        <f>Table_1[[#This Row],[Team2]]</f>
        <v>W 50</v>
      </c>
      <c r="F54" s="15">
        <v>2</v>
      </c>
      <c r="G54" s="15">
        <v>3</v>
      </c>
      <c r="H54" s="2" t="b">
        <f t="shared" si="0"/>
        <v>1</v>
      </c>
      <c r="I54" s="6">
        <f t="shared" si="1"/>
        <v>2</v>
      </c>
      <c r="J54" s="2">
        <f>IFERROR(IF(OR(H54=FALSE,Schedule!I54=FALSE),0,IF(AND(F54=Schedule!G54,G54=Schedule!H54),VLOOKUP(A54,SET!$B$10:$E$60,3,0),IF(I54=Schedule!J54,VLOOKUP(A54,SET!$B$10:$E$60,4,0),0))),0)</f>
        <v>0</v>
      </c>
    </row>
  </sheetData>
  <sheetProtection algorithmName="SHA-512" hashValue="SB8TzJdEFP1E1vYIAdWDQFlv3uv2ICAsNOf1/Wf2DjcmYEgUtdGwuGM9hmrXvGHCc2Oi/xqZtd8vF+U86NHkMw==" saltValue="hs0PKLEdzpvRkoio3lMFj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J54"/>
  <sheetViews>
    <sheetView workbookViewId="0">
      <selection activeCell="M6" sqref="M6"/>
    </sheetView>
  </sheetViews>
  <sheetFormatPr defaultRowHeight="15" x14ac:dyDescent="0.25"/>
  <cols>
    <col min="2" max="2" width="12.5703125" customWidth="1"/>
    <col min="4" max="5" width="12.42578125" bestFit="1" customWidth="1"/>
    <col min="8" max="9" width="9" hidden="1" customWidth="1"/>
    <col min="12" max="12" width="18.5703125" customWidth="1"/>
  </cols>
  <sheetData>
    <row r="1" spans="1:10" x14ac:dyDescent="0.25">
      <c r="A1" t="str" cm="1">
        <f t="array" aca="1" ref="A1" ca="1">MID(CELL("filename",A1),FIND("]",CELL("filename",A1))+1,255)</f>
        <v>03</v>
      </c>
    </row>
    <row r="3" spans="1:10" x14ac:dyDescent="0.25">
      <c r="A3" s="4" t="s">
        <v>0</v>
      </c>
      <c r="B3" s="4" t="s">
        <v>1</v>
      </c>
      <c r="C3" s="4" t="s">
        <v>2</v>
      </c>
      <c r="D3" s="4" t="s">
        <v>71</v>
      </c>
      <c r="E3" s="4" t="s">
        <v>72</v>
      </c>
      <c r="F3" s="4" t="s">
        <v>73</v>
      </c>
      <c r="G3" s="4" t="s">
        <v>74</v>
      </c>
      <c r="H3" s="47" t="s">
        <v>66</v>
      </c>
      <c r="I3" s="47" t="s">
        <v>75</v>
      </c>
      <c r="J3" s="4" t="s">
        <v>76</v>
      </c>
    </row>
    <row r="4" spans="1:10" x14ac:dyDescent="0.25">
      <c r="A4" s="2">
        <v>1</v>
      </c>
      <c r="B4" s="5">
        <v>44358</v>
      </c>
      <c r="C4" s="3" t="s">
        <v>82</v>
      </c>
      <c r="D4" s="2" t="str">
        <f>Table_1[[#This Row],[Team1]]</f>
        <v>Turkey</v>
      </c>
      <c r="E4" s="2" t="str">
        <f>Table_1[[#This Row],[Team2]]</f>
        <v>Italy</v>
      </c>
      <c r="F4" s="15">
        <v>1</v>
      </c>
      <c r="G4" s="15">
        <v>3</v>
      </c>
      <c r="H4" s="2" t="b">
        <f>NOT(OR(ISBLANK(F4),ISBLANK(G4)))</f>
        <v>1</v>
      </c>
      <c r="I4" s="6">
        <f>IF(H4=FALSE,0,IF(F4&gt;G4,1,IF(G4&gt;F4,2,3)))</f>
        <v>2</v>
      </c>
      <c r="J4" s="2">
        <f>IFERROR(IF(OR(H4=FALSE,Schedule!I4=FALSE),0,IF(AND(F4=Schedule!G4,G4=Schedule!H4),VLOOKUP(A4,SET!$B$10:$E$60,3,0),IF(I4=Schedule!J4,VLOOKUP(A4,SET!$B$10:$E$60,4,0),0))),0)</f>
        <v>0</v>
      </c>
    </row>
    <row r="5" spans="1:10" x14ac:dyDescent="0.25">
      <c r="A5" s="2">
        <v>2</v>
      </c>
      <c r="B5" s="5">
        <v>44360</v>
      </c>
      <c r="C5" s="3" t="s">
        <v>82</v>
      </c>
      <c r="D5" s="2" t="str">
        <f>Table_1[[#This Row],[Team1]]</f>
        <v>Wales</v>
      </c>
      <c r="E5" s="2" t="str">
        <f>Table_1[[#This Row],[Team2]]</f>
        <v>Switzerland</v>
      </c>
      <c r="F5" s="15">
        <v>1</v>
      </c>
      <c r="G5" s="15">
        <v>1</v>
      </c>
      <c r="H5" s="2" t="b">
        <f t="shared" ref="H5:H54" si="0">NOT(OR(ISBLANK(F5),ISBLANK(G5)))</f>
        <v>1</v>
      </c>
      <c r="I5" s="6">
        <f t="shared" ref="I5:I54" si="1">IF(H5=FALSE,0,IF(F5&gt;G5,1,IF(G5&gt;F5,2,3)))</f>
        <v>3</v>
      </c>
      <c r="J5" s="2">
        <f>IFERROR(IF(OR(H5=FALSE,Schedule!I5=FALSE),0,IF(AND(F5=Schedule!G5,G5=Schedule!H5),VLOOKUP(A5,SET!$B$10:$E$60,3,0),IF(I5=Schedule!J5,VLOOKUP(A5,SET!$B$10:$E$60,4,0),0))),0)</f>
        <v>0</v>
      </c>
    </row>
    <row r="6" spans="1:10" x14ac:dyDescent="0.25">
      <c r="A6" s="2">
        <v>3</v>
      </c>
      <c r="B6" s="5">
        <v>44360</v>
      </c>
      <c r="C6" s="3" t="s">
        <v>82</v>
      </c>
      <c r="D6" s="2" t="str">
        <f>Table_1[[#This Row],[Team1]]</f>
        <v>Denmark</v>
      </c>
      <c r="E6" s="2" t="str">
        <f>Table_1[[#This Row],[Team2]]</f>
        <v>Finland</v>
      </c>
      <c r="F6" s="15">
        <v>2</v>
      </c>
      <c r="G6" s="15">
        <v>3</v>
      </c>
      <c r="H6" s="2" t="b">
        <f t="shared" si="0"/>
        <v>1</v>
      </c>
      <c r="I6" s="6">
        <f t="shared" si="1"/>
        <v>2</v>
      </c>
      <c r="J6" s="2">
        <f>IFERROR(IF(OR(H6=FALSE,Schedule!I6=FALSE),0,IF(AND(F6=Schedule!G6,G6=Schedule!H6),VLOOKUP(A6,SET!$B$10:$E$60,3,0),IF(I6=Schedule!J6,VLOOKUP(A6,SET!$B$10:$E$60,4,0),0))),0)</f>
        <v>0</v>
      </c>
    </row>
    <row r="7" spans="1:10" x14ac:dyDescent="0.25">
      <c r="A7" s="2">
        <v>4</v>
      </c>
      <c r="B7" s="5">
        <v>44360</v>
      </c>
      <c r="C7" s="3" t="s">
        <v>82</v>
      </c>
      <c r="D7" s="2" t="str">
        <f>Table_1[[#This Row],[Team1]]</f>
        <v>Belgium</v>
      </c>
      <c r="E7" s="2" t="str">
        <f>Table_1[[#This Row],[Team2]]</f>
        <v>Russia</v>
      </c>
      <c r="F7" s="15">
        <v>3</v>
      </c>
      <c r="G7" s="15">
        <v>1</v>
      </c>
      <c r="H7" s="2" t="b">
        <f t="shared" si="0"/>
        <v>1</v>
      </c>
      <c r="I7" s="6">
        <f t="shared" si="1"/>
        <v>1</v>
      </c>
      <c r="J7" s="2">
        <f>IFERROR(IF(OR(H7=FALSE,Schedule!I7=FALSE),0,IF(AND(F7=Schedule!G7,G7=Schedule!H7),VLOOKUP(A7,SET!$B$10:$E$60,3,0),IF(I7=Schedule!J7,VLOOKUP(A7,SET!$B$10:$E$60,4,0),0))),0)</f>
        <v>1</v>
      </c>
    </row>
    <row r="8" spans="1:10" x14ac:dyDescent="0.25">
      <c r="A8" s="2">
        <v>5</v>
      </c>
      <c r="B8" s="5">
        <v>44361</v>
      </c>
      <c r="C8" s="3" t="s">
        <v>82</v>
      </c>
      <c r="D8" s="2" t="str">
        <f>Table_1[[#This Row],[Team1]]</f>
        <v>Netherlands</v>
      </c>
      <c r="E8" s="2" t="str">
        <f>Table_1[[#This Row],[Team2]]</f>
        <v>Ukraine</v>
      </c>
      <c r="F8" s="15">
        <v>1</v>
      </c>
      <c r="G8" s="15">
        <v>2</v>
      </c>
      <c r="H8" s="2" t="b">
        <f t="shared" si="0"/>
        <v>1</v>
      </c>
      <c r="I8" s="6">
        <f t="shared" si="1"/>
        <v>2</v>
      </c>
      <c r="J8" s="2">
        <f>IFERROR(IF(OR(H8=FALSE,Schedule!I8=FALSE),0,IF(AND(F8=Schedule!G8,G8=Schedule!H8),VLOOKUP(A8,SET!$B$10:$E$60,3,0),IF(I8=Schedule!J8,VLOOKUP(A8,SET!$B$10:$E$60,4,0),0))),0)</f>
        <v>1</v>
      </c>
    </row>
    <row r="9" spans="1:10" x14ac:dyDescent="0.25">
      <c r="A9" s="2">
        <v>6</v>
      </c>
      <c r="B9" s="5">
        <v>44361</v>
      </c>
      <c r="C9" s="3" t="s">
        <v>82</v>
      </c>
      <c r="D9" s="2" t="str">
        <f>Table_1[[#This Row],[Team1]]</f>
        <v>Austria</v>
      </c>
      <c r="E9" s="2" t="str">
        <f>Table_1[[#This Row],[Team2]]</f>
        <v>North Macedonia</v>
      </c>
      <c r="F9" s="15">
        <v>0</v>
      </c>
      <c r="G9" s="15">
        <v>2</v>
      </c>
      <c r="H9" s="2" t="b">
        <f t="shared" si="0"/>
        <v>1</v>
      </c>
      <c r="I9" s="6">
        <f t="shared" si="1"/>
        <v>2</v>
      </c>
      <c r="J9" s="2">
        <f>IFERROR(IF(OR(H9=FALSE,Schedule!I9=FALSE),0,IF(AND(F9=Schedule!G9,G9=Schedule!H9),VLOOKUP(A9,SET!$B$10:$E$60,3,0),IF(I9=Schedule!J9,VLOOKUP(A9,SET!$B$10:$E$60,4,0),0))),0)</f>
        <v>0</v>
      </c>
    </row>
    <row r="10" spans="1:10" x14ac:dyDescent="0.25">
      <c r="A10" s="2">
        <v>7</v>
      </c>
      <c r="B10" s="5">
        <v>44361</v>
      </c>
      <c r="C10" s="3" t="s">
        <v>82</v>
      </c>
      <c r="D10" s="2" t="str">
        <f>Table_1[[#This Row],[Team1]]</f>
        <v>England</v>
      </c>
      <c r="E10" s="2" t="str">
        <f>Table_1[[#This Row],[Team2]]</f>
        <v>Croatia</v>
      </c>
      <c r="F10" s="15">
        <v>0</v>
      </c>
      <c r="G10" s="15">
        <v>1</v>
      </c>
      <c r="H10" s="2" t="b">
        <f t="shared" si="0"/>
        <v>1</v>
      </c>
      <c r="I10" s="6">
        <f t="shared" si="1"/>
        <v>2</v>
      </c>
      <c r="J10" s="2">
        <f>IFERROR(IF(OR(H10=FALSE,Schedule!I10=FALSE),0,IF(AND(F10=Schedule!G10,G10=Schedule!H10),VLOOKUP(A10,SET!$B$10:$E$60,3,0),IF(I10=Schedule!J10,VLOOKUP(A10,SET!$B$10:$E$60,4,0),0))),0)</f>
        <v>0</v>
      </c>
    </row>
    <row r="11" spans="1:10" x14ac:dyDescent="0.25">
      <c r="A11" s="2">
        <v>8</v>
      </c>
      <c r="B11" s="5">
        <v>44362</v>
      </c>
      <c r="C11" s="3" t="s">
        <v>82</v>
      </c>
      <c r="D11" s="2" t="str">
        <f>Table_1[[#This Row],[Team1]]</f>
        <v>Scotland</v>
      </c>
      <c r="E11" s="2" t="str">
        <f>Table_1[[#This Row],[Team2]]</f>
        <v>Czech Republic</v>
      </c>
      <c r="F11" s="15">
        <v>0</v>
      </c>
      <c r="G11" s="15">
        <v>2</v>
      </c>
      <c r="H11" s="2" t="b">
        <f t="shared" si="0"/>
        <v>1</v>
      </c>
      <c r="I11" s="6">
        <f t="shared" si="1"/>
        <v>2</v>
      </c>
      <c r="J11" s="2">
        <f>IFERROR(IF(OR(H11=FALSE,Schedule!I11=FALSE),0,IF(AND(F11=Schedule!G11,G11=Schedule!H11),VLOOKUP(A11,SET!$B$10:$E$60,3,0),IF(I11=Schedule!J11,VLOOKUP(A11,SET!$B$10:$E$60,4,0),0))),0)</f>
        <v>0</v>
      </c>
    </row>
    <row r="12" spans="1:10" x14ac:dyDescent="0.25">
      <c r="A12" s="2">
        <v>9</v>
      </c>
      <c r="B12" s="5">
        <v>44362</v>
      </c>
      <c r="C12" s="3" t="s">
        <v>82</v>
      </c>
      <c r="D12" s="2" t="str">
        <f>Table_1[[#This Row],[Team1]]</f>
        <v>Spain</v>
      </c>
      <c r="E12" s="2" t="str">
        <f>Table_1[[#This Row],[Team2]]</f>
        <v>Sweden</v>
      </c>
      <c r="F12" s="15">
        <v>1</v>
      </c>
      <c r="G12" s="15">
        <v>0</v>
      </c>
      <c r="H12" s="2" t="b">
        <f t="shared" si="0"/>
        <v>1</v>
      </c>
      <c r="I12" s="6">
        <f t="shared" si="1"/>
        <v>1</v>
      </c>
      <c r="J12" s="2">
        <f>IFERROR(IF(OR(H12=FALSE,Schedule!I12=FALSE),0,IF(AND(F12=Schedule!G12,G12=Schedule!H12),VLOOKUP(A12,SET!$B$10:$E$60,3,0),IF(I12=Schedule!J12,VLOOKUP(A12,SET!$B$10:$E$60,4,0),0))),0)</f>
        <v>0</v>
      </c>
    </row>
    <row r="13" spans="1:10" x14ac:dyDescent="0.25">
      <c r="A13" s="2">
        <v>10</v>
      </c>
      <c r="B13" s="5">
        <v>44362</v>
      </c>
      <c r="C13" s="3" t="s">
        <v>82</v>
      </c>
      <c r="D13" s="2" t="str">
        <f>Table_1[[#This Row],[Team1]]</f>
        <v>Poland</v>
      </c>
      <c r="E13" s="2" t="str">
        <f>Table_1[[#This Row],[Team2]]</f>
        <v>Slovakia</v>
      </c>
      <c r="F13" s="15">
        <v>1</v>
      </c>
      <c r="G13" s="15">
        <v>2</v>
      </c>
      <c r="H13" s="2" t="b">
        <f t="shared" si="0"/>
        <v>1</v>
      </c>
      <c r="I13" s="6">
        <f t="shared" si="1"/>
        <v>2</v>
      </c>
      <c r="J13" s="2">
        <f>IFERROR(IF(OR(H13=FALSE,Schedule!I13=FALSE),0,IF(AND(F13=Schedule!G13,G13=Schedule!H13),VLOOKUP(A13,SET!$B$10:$E$60,3,0),IF(I13=Schedule!J13,VLOOKUP(A13,SET!$B$10:$E$60,4,0),0))),0)</f>
        <v>0</v>
      </c>
    </row>
    <row r="14" spans="1:10" x14ac:dyDescent="0.25">
      <c r="A14" s="2">
        <v>11</v>
      </c>
      <c r="B14" s="5">
        <v>44363</v>
      </c>
      <c r="C14" s="3" t="s">
        <v>82</v>
      </c>
      <c r="D14" s="2" t="str">
        <f>Table_1[[#This Row],[Team1]]</f>
        <v>Hungary</v>
      </c>
      <c r="E14" s="2" t="str">
        <f>Table_1[[#This Row],[Team2]]</f>
        <v>Portugal</v>
      </c>
      <c r="F14" s="15">
        <v>0</v>
      </c>
      <c r="G14" s="15">
        <v>0</v>
      </c>
      <c r="H14" s="2" t="b">
        <f t="shared" si="0"/>
        <v>1</v>
      </c>
      <c r="I14" s="6">
        <f t="shared" si="1"/>
        <v>3</v>
      </c>
      <c r="J14" s="2">
        <f>IFERROR(IF(OR(H14=FALSE,Schedule!I14=FALSE),0,IF(AND(F14=Schedule!G14,G14=Schedule!H14),VLOOKUP(A14,SET!$B$10:$E$60,3,0),IF(I14=Schedule!J14,VLOOKUP(A14,SET!$B$10:$E$60,4,0),0))),0)</f>
        <v>0</v>
      </c>
    </row>
    <row r="15" spans="1:10" x14ac:dyDescent="0.25">
      <c r="A15" s="2">
        <v>12</v>
      </c>
      <c r="B15" s="5">
        <v>44363</v>
      </c>
      <c r="C15" s="3" t="s">
        <v>82</v>
      </c>
      <c r="D15" s="2" t="str">
        <f>Table_1[[#This Row],[Team1]]</f>
        <v>France</v>
      </c>
      <c r="E15" s="2" t="str">
        <f>Table_1[[#This Row],[Team2]]</f>
        <v>Germany</v>
      </c>
      <c r="F15" s="15">
        <v>0</v>
      </c>
      <c r="G15" s="15">
        <v>3</v>
      </c>
      <c r="H15" s="2" t="b">
        <f t="shared" si="0"/>
        <v>1</v>
      </c>
      <c r="I15" s="6">
        <f t="shared" si="1"/>
        <v>2</v>
      </c>
      <c r="J15" s="2">
        <f>IFERROR(IF(OR(H15=FALSE,Schedule!I15=FALSE),0,IF(AND(F15=Schedule!G15,G15=Schedule!H15),VLOOKUP(A15,SET!$B$10:$E$60,3,0),IF(I15=Schedule!J15,VLOOKUP(A15,SET!$B$10:$E$60,4,0),0))),0)</f>
        <v>0</v>
      </c>
    </row>
    <row r="16" spans="1:10" x14ac:dyDescent="0.25">
      <c r="A16" s="2">
        <v>13</v>
      </c>
      <c r="B16" s="5">
        <v>44364</v>
      </c>
      <c r="C16" s="3" t="s">
        <v>82</v>
      </c>
      <c r="D16" s="2" t="str">
        <f>Table_1[[#This Row],[Team1]]</f>
        <v>Turkey</v>
      </c>
      <c r="E16" s="2" t="str">
        <f>Table_1[[#This Row],[Team2]]</f>
        <v>Wales</v>
      </c>
      <c r="F16" s="15">
        <v>0</v>
      </c>
      <c r="G16" s="15">
        <v>0</v>
      </c>
      <c r="H16" s="2" t="b">
        <f t="shared" si="0"/>
        <v>1</v>
      </c>
      <c r="I16" s="6">
        <f t="shared" si="1"/>
        <v>3</v>
      </c>
      <c r="J16" s="2">
        <f>IFERROR(IF(OR(H16=FALSE,Schedule!I16=FALSE),0,IF(AND(F16=Schedule!G16,G16=Schedule!H16),VLOOKUP(A16,SET!$B$10:$E$60,3,0),IF(I16=Schedule!J16,VLOOKUP(A16,SET!$B$10:$E$60,4,0),0))),0)</f>
        <v>0</v>
      </c>
    </row>
    <row r="17" spans="1:10" x14ac:dyDescent="0.25">
      <c r="A17" s="2">
        <v>14</v>
      </c>
      <c r="B17" s="5">
        <v>44364</v>
      </c>
      <c r="C17" s="3" t="s">
        <v>82</v>
      </c>
      <c r="D17" s="2" t="str">
        <f>Table_1[[#This Row],[Team1]]</f>
        <v>Italy</v>
      </c>
      <c r="E17" s="2" t="str">
        <f>Table_1[[#This Row],[Team2]]</f>
        <v>Switzerland</v>
      </c>
      <c r="F17" s="15">
        <v>0</v>
      </c>
      <c r="G17" s="15">
        <v>0</v>
      </c>
      <c r="H17" s="2" t="b">
        <f t="shared" si="0"/>
        <v>1</v>
      </c>
      <c r="I17" s="6">
        <f t="shared" si="1"/>
        <v>3</v>
      </c>
      <c r="J17" s="2">
        <f>IFERROR(IF(OR(H17=FALSE,Schedule!I17=FALSE),0,IF(AND(F17=Schedule!G17,G17=Schedule!H17),VLOOKUP(A17,SET!$B$10:$E$60,3,0),IF(I17=Schedule!J17,VLOOKUP(A17,SET!$B$10:$E$60,4,0),0))),0)</f>
        <v>0</v>
      </c>
    </row>
    <row r="18" spans="1:10" x14ac:dyDescent="0.25">
      <c r="A18" s="2">
        <v>15</v>
      </c>
      <c r="B18" s="5">
        <v>44364</v>
      </c>
      <c r="C18" s="3" t="s">
        <v>82</v>
      </c>
      <c r="D18" s="2" t="str">
        <f>Table_1[[#This Row],[Team1]]</f>
        <v>Finland</v>
      </c>
      <c r="E18" s="2" t="str">
        <f>Table_1[[#This Row],[Team2]]</f>
        <v>Russia</v>
      </c>
      <c r="F18" s="15">
        <v>3</v>
      </c>
      <c r="G18" s="15">
        <v>3</v>
      </c>
      <c r="H18" s="2" t="b">
        <f t="shared" si="0"/>
        <v>1</v>
      </c>
      <c r="I18" s="6">
        <f t="shared" si="1"/>
        <v>3</v>
      </c>
      <c r="J18" s="2">
        <f>IFERROR(IF(OR(H18=FALSE,Schedule!I18=FALSE),0,IF(AND(F18=Schedule!G18,G18=Schedule!H18),VLOOKUP(A18,SET!$B$10:$E$60,3,0),IF(I18=Schedule!J18,VLOOKUP(A18,SET!$B$10:$E$60,4,0),0))),0)</f>
        <v>0</v>
      </c>
    </row>
    <row r="19" spans="1:10" x14ac:dyDescent="0.25">
      <c r="A19" s="2">
        <v>16</v>
      </c>
      <c r="B19" s="5">
        <v>44365</v>
      </c>
      <c r="C19" s="3" t="s">
        <v>82</v>
      </c>
      <c r="D19" s="2" t="str">
        <f>Table_1[[#This Row],[Team1]]</f>
        <v>Denmark</v>
      </c>
      <c r="E19" s="2" t="str">
        <f>Table_1[[#This Row],[Team2]]</f>
        <v>Belgium</v>
      </c>
      <c r="F19" s="15">
        <v>1</v>
      </c>
      <c r="G19" s="15">
        <v>1</v>
      </c>
      <c r="H19" s="2" t="b">
        <f t="shared" si="0"/>
        <v>1</v>
      </c>
      <c r="I19" s="6">
        <f t="shared" si="1"/>
        <v>3</v>
      </c>
      <c r="J19" s="2">
        <f>IFERROR(IF(OR(H19=FALSE,Schedule!I19=FALSE),0,IF(AND(F19=Schedule!G19,G19=Schedule!H19),VLOOKUP(A19,SET!$B$10:$E$60,3,0),IF(I19=Schedule!J19,VLOOKUP(A19,SET!$B$10:$E$60,4,0),0))),0)</f>
        <v>0</v>
      </c>
    </row>
    <row r="20" spans="1:10" x14ac:dyDescent="0.25">
      <c r="A20" s="2">
        <v>17</v>
      </c>
      <c r="B20" s="5">
        <v>44365</v>
      </c>
      <c r="C20" s="3" t="s">
        <v>82</v>
      </c>
      <c r="D20" s="2" t="str">
        <f>Table_1[[#This Row],[Team1]]</f>
        <v>Netherlands</v>
      </c>
      <c r="E20" s="2" t="str">
        <f>Table_1[[#This Row],[Team2]]</f>
        <v>Austria</v>
      </c>
      <c r="F20" s="15">
        <v>2</v>
      </c>
      <c r="G20" s="15">
        <v>1</v>
      </c>
      <c r="H20" s="2" t="b">
        <f t="shared" si="0"/>
        <v>1</v>
      </c>
      <c r="I20" s="6">
        <f t="shared" si="1"/>
        <v>1</v>
      </c>
      <c r="J20" s="2">
        <f>IFERROR(IF(OR(H20=FALSE,Schedule!I20=FALSE),0,IF(AND(F20=Schedule!G20,G20=Schedule!H20),VLOOKUP(A20,SET!$B$10:$E$60,3,0),IF(I20=Schedule!J20,VLOOKUP(A20,SET!$B$10:$E$60,4,0),0))),0)</f>
        <v>1</v>
      </c>
    </row>
    <row r="21" spans="1:10" x14ac:dyDescent="0.25">
      <c r="A21" s="2">
        <v>18</v>
      </c>
      <c r="B21" s="5">
        <v>44365</v>
      </c>
      <c r="C21" s="3" t="s">
        <v>82</v>
      </c>
      <c r="D21" s="2" t="str">
        <f>Table_1[[#This Row],[Team1]]</f>
        <v>Ukraine</v>
      </c>
      <c r="E21" s="2" t="str">
        <f>Table_1[[#This Row],[Team2]]</f>
        <v>North Macedonia</v>
      </c>
      <c r="F21" s="15">
        <v>0</v>
      </c>
      <c r="G21" s="15">
        <v>3</v>
      </c>
      <c r="H21" s="2" t="b">
        <f t="shared" si="0"/>
        <v>1</v>
      </c>
      <c r="I21" s="6">
        <f t="shared" si="1"/>
        <v>2</v>
      </c>
      <c r="J21" s="2">
        <f>IFERROR(IF(OR(H21=FALSE,Schedule!I21=FALSE),0,IF(AND(F21=Schedule!G21,G21=Schedule!H21),VLOOKUP(A21,SET!$B$10:$E$60,3,0),IF(I21=Schedule!J21,VLOOKUP(A21,SET!$B$10:$E$60,4,0),0))),0)</f>
        <v>0</v>
      </c>
    </row>
    <row r="22" spans="1:10" x14ac:dyDescent="0.25">
      <c r="A22" s="2">
        <v>19</v>
      </c>
      <c r="B22" s="5">
        <v>44366</v>
      </c>
      <c r="C22" s="3" t="s">
        <v>82</v>
      </c>
      <c r="D22" s="2" t="str">
        <f>Table_1[[#This Row],[Team1]]</f>
        <v>Croatia</v>
      </c>
      <c r="E22" s="2" t="str">
        <f>Table_1[[#This Row],[Team2]]</f>
        <v>Czech Republic</v>
      </c>
      <c r="F22" s="15">
        <v>2</v>
      </c>
      <c r="G22" s="15">
        <v>3</v>
      </c>
      <c r="H22" s="2" t="b">
        <f t="shared" si="0"/>
        <v>1</v>
      </c>
      <c r="I22" s="6">
        <f t="shared" si="1"/>
        <v>2</v>
      </c>
      <c r="J22" s="2">
        <f>IFERROR(IF(OR(H22=FALSE,Schedule!I22=FALSE),0,IF(AND(F22=Schedule!G22,G22=Schedule!H22),VLOOKUP(A22,SET!$B$10:$E$60,3,0),IF(I22=Schedule!J22,VLOOKUP(A22,SET!$B$10:$E$60,4,0),0))),0)</f>
        <v>1</v>
      </c>
    </row>
    <row r="23" spans="1:10" x14ac:dyDescent="0.25">
      <c r="A23" s="2">
        <v>20</v>
      </c>
      <c r="B23" s="5">
        <v>44366</v>
      </c>
      <c r="C23" s="3" t="s">
        <v>82</v>
      </c>
      <c r="D23" s="2" t="str">
        <f>Table_1[[#This Row],[Team1]]</f>
        <v>England</v>
      </c>
      <c r="E23" s="2" t="str">
        <f>Table_1[[#This Row],[Team2]]</f>
        <v>Scotland</v>
      </c>
      <c r="F23" s="15">
        <v>3</v>
      </c>
      <c r="G23" s="15">
        <v>1</v>
      </c>
      <c r="H23" s="2" t="b">
        <f t="shared" si="0"/>
        <v>1</v>
      </c>
      <c r="I23" s="6">
        <f t="shared" si="1"/>
        <v>1</v>
      </c>
      <c r="J23" s="2">
        <f>IFERROR(IF(OR(H23=FALSE,Schedule!I23=FALSE),0,IF(AND(F23=Schedule!G23,G23=Schedule!H23),VLOOKUP(A23,SET!$B$10:$E$60,3,0),IF(I23=Schedule!J23,VLOOKUP(A23,SET!$B$10:$E$60,4,0),0))),0)</f>
        <v>0</v>
      </c>
    </row>
    <row r="24" spans="1:10" x14ac:dyDescent="0.25">
      <c r="A24" s="2">
        <v>21</v>
      </c>
      <c r="B24" s="5">
        <v>44366</v>
      </c>
      <c r="C24" s="3" t="s">
        <v>82</v>
      </c>
      <c r="D24" s="2" t="str">
        <f>Table_1[[#This Row],[Team1]]</f>
        <v>Sweden</v>
      </c>
      <c r="E24" s="2" t="str">
        <f>Table_1[[#This Row],[Team2]]</f>
        <v>Slovakia</v>
      </c>
      <c r="F24" s="15">
        <v>0</v>
      </c>
      <c r="G24" s="15">
        <v>0</v>
      </c>
      <c r="H24" s="2" t="b">
        <f t="shared" si="0"/>
        <v>1</v>
      </c>
      <c r="I24" s="6">
        <f t="shared" si="1"/>
        <v>3</v>
      </c>
      <c r="J24" s="2">
        <f>IFERROR(IF(OR(H24=FALSE,Schedule!I24=FALSE),0,IF(AND(F24=Schedule!G24,G24=Schedule!H24),VLOOKUP(A24,SET!$B$10:$E$60,3,0),IF(I24=Schedule!J24,VLOOKUP(A24,SET!$B$10:$E$60,4,0),0))),0)</f>
        <v>0</v>
      </c>
    </row>
    <row r="25" spans="1:10" x14ac:dyDescent="0.25">
      <c r="A25" s="2">
        <v>22</v>
      </c>
      <c r="B25" s="5">
        <v>44367</v>
      </c>
      <c r="C25" s="3" t="s">
        <v>82</v>
      </c>
      <c r="D25" s="2" t="str">
        <f>Table_1[[#This Row],[Team1]]</f>
        <v>Spain</v>
      </c>
      <c r="E25" s="2" t="str">
        <f>Table_1[[#This Row],[Team2]]</f>
        <v>Poland</v>
      </c>
      <c r="F25" s="15">
        <v>2</v>
      </c>
      <c r="G25" s="15">
        <v>3</v>
      </c>
      <c r="H25" s="2" t="b">
        <f t="shared" si="0"/>
        <v>1</v>
      </c>
      <c r="I25" s="6">
        <f t="shared" si="1"/>
        <v>2</v>
      </c>
      <c r="J25" s="2">
        <f>IFERROR(IF(OR(H25=FALSE,Schedule!I25=FALSE),0,IF(AND(F25=Schedule!G25,G25=Schedule!H25),VLOOKUP(A25,SET!$B$10:$E$60,3,0),IF(I25=Schedule!J25,VLOOKUP(A25,SET!$B$10:$E$60,4,0),0))),0)</f>
        <v>1</v>
      </c>
    </row>
    <row r="26" spans="1:10" x14ac:dyDescent="0.25">
      <c r="A26" s="2">
        <v>23</v>
      </c>
      <c r="B26" s="5">
        <v>44367</v>
      </c>
      <c r="C26" s="3" t="s">
        <v>82</v>
      </c>
      <c r="D26" s="2" t="str">
        <f>Table_1[[#This Row],[Team1]]</f>
        <v>Hungary</v>
      </c>
      <c r="E26" s="2" t="str">
        <f>Table_1[[#This Row],[Team2]]</f>
        <v>France</v>
      </c>
      <c r="F26" s="15">
        <v>1</v>
      </c>
      <c r="G26" s="15">
        <v>1</v>
      </c>
      <c r="H26" s="2" t="b">
        <f t="shared" si="0"/>
        <v>1</v>
      </c>
      <c r="I26" s="6">
        <f t="shared" si="1"/>
        <v>3</v>
      </c>
      <c r="J26" s="2">
        <f>IFERROR(IF(OR(H26=FALSE,Schedule!I26=FALSE),0,IF(AND(F26=Schedule!G26,G26=Schedule!H26),VLOOKUP(A26,SET!$B$10:$E$60,3,0),IF(I26=Schedule!J26,VLOOKUP(A26,SET!$B$10:$E$60,4,0),0))),0)</f>
        <v>1</v>
      </c>
    </row>
    <row r="27" spans="1:10" x14ac:dyDescent="0.25">
      <c r="A27" s="2">
        <v>24</v>
      </c>
      <c r="B27" s="5">
        <v>44367</v>
      </c>
      <c r="C27" s="3" t="s">
        <v>82</v>
      </c>
      <c r="D27" s="2" t="str">
        <f>Table_1[[#This Row],[Team1]]</f>
        <v>Germany</v>
      </c>
      <c r="E27" s="2" t="str">
        <f>Table_1[[#This Row],[Team2]]</f>
        <v>Portugal</v>
      </c>
      <c r="F27" s="15">
        <v>1</v>
      </c>
      <c r="G27" s="15">
        <v>3</v>
      </c>
      <c r="H27" s="2" t="b">
        <f t="shared" si="0"/>
        <v>1</v>
      </c>
      <c r="I27" s="6">
        <f t="shared" si="1"/>
        <v>2</v>
      </c>
      <c r="J27" s="2">
        <f>IFERROR(IF(OR(H27=FALSE,Schedule!I27=FALSE),0,IF(AND(F27=Schedule!G27,G27=Schedule!H27),VLOOKUP(A27,SET!$B$10:$E$60,3,0),IF(I27=Schedule!J27,VLOOKUP(A27,SET!$B$10:$E$60,4,0),0))),0)</f>
        <v>0</v>
      </c>
    </row>
    <row r="28" spans="1:10" x14ac:dyDescent="0.25">
      <c r="A28" s="2">
        <v>25</v>
      </c>
      <c r="B28" s="5">
        <v>44368</v>
      </c>
      <c r="C28" s="3" t="s">
        <v>82</v>
      </c>
      <c r="D28" s="2" t="str">
        <f>Table_1[[#This Row],[Team1]]</f>
        <v>Switzerland</v>
      </c>
      <c r="E28" s="2" t="str">
        <f>Table_1[[#This Row],[Team2]]</f>
        <v>Turkey</v>
      </c>
      <c r="F28" s="15">
        <v>2</v>
      </c>
      <c r="G28" s="15">
        <v>0</v>
      </c>
      <c r="H28" s="2" t="b">
        <f t="shared" si="0"/>
        <v>1</v>
      </c>
      <c r="I28" s="6">
        <f t="shared" si="1"/>
        <v>1</v>
      </c>
      <c r="J28" s="2">
        <f>IFERROR(IF(OR(H28=FALSE,Schedule!I28=FALSE),0,IF(AND(F28=Schedule!G28,G28=Schedule!H28),VLOOKUP(A28,SET!$B$10:$E$60,3,0),IF(I28=Schedule!J28,VLOOKUP(A28,SET!$B$10:$E$60,4,0),0))),0)</f>
        <v>0</v>
      </c>
    </row>
    <row r="29" spans="1:10" x14ac:dyDescent="0.25">
      <c r="A29" s="2">
        <v>26</v>
      </c>
      <c r="B29" s="5">
        <v>44368</v>
      </c>
      <c r="C29" s="3" t="s">
        <v>82</v>
      </c>
      <c r="D29" s="2" t="str">
        <f>Table_1[[#This Row],[Team1]]</f>
        <v>Italy</v>
      </c>
      <c r="E29" s="2" t="str">
        <f>Table_1[[#This Row],[Team2]]</f>
        <v>Wales</v>
      </c>
      <c r="F29" s="15">
        <v>1</v>
      </c>
      <c r="G29" s="15">
        <v>2</v>
      </c>
      <c r="H29" s="2" t="b">
        <f t="shared" si="0"/>
        <v>1</v>
      </c>
      <c r="I29" s="6">
        <f t="shared" si="1"/>
        <v>2</v>
      </c>
      <c r="J29" s="2">
        <f>IFERROR(IF(OR(H29=FALSE,Schedule!I29=FALSE),0,IF(AND(F29=Schedule!G29,G29=Schedule!H29),VLOOKUP(A29,SET!$B$10:$E$60,3,0),IF(I29=Schedule!J29,VLOOKUP(A29,SET!$B$10:$E$60,4,0),0))),0)</f>
        <v>1</v>
      </c>
    </row>
    <row r="30" spans="1:10" x14ac:dyDescent="0.25">
      <c r="A30" s="2">
        <v>27</v>
      </c>
      <c r="B30" s="5">
        <v>44369</v>
      </c>
      <c r="C30" s="3" t="s">
        <v>82</v>
      </c>
      <c r="D30" s="2" t="str">
        <f>Table_1[[#This Row],[Team1]]</f>
        <v>Russia</v>
      </c>
      <c r="E30" s="2" t="str">
        <f>Table_1[[#This Row],[Team2]]</f>
        <v>Denmark</v>
      </c>
      <c r="F30" s="15">
        <v>2</v>
      </c>
      <c r="G30" s="15">
        <v>2</v>
      </c>
      <c r="H30" s="2" t="b">
        <f t="shared" si="0"/>
        <v>1</v>
      </c>
      <c r="I30" s="6">
        <f t="shared" si="1"/>
        <v>3</v>
      </c>
      <c r="J30" s="2">
        <f>IFERROR(IF(OR(H30=FALSE,Schedule!I30=FALSE),0,IF(AND(F30=Schedule!G30,G30=Schedule!H30),VLOOKUP(A30,SET!$B$10:$E$60,3,0),IF(I30=Schedule!J30,VLOOKUP(A30,SET!$B$10:$E$60,4,0),0))),0)</f>
        <v>0</v>
      </c>
    </row>
    <row r="31" spans="1:10" x14ac:dyDescent="0.25">
      <c r="A31" s="2">
        <v>28</v>
      </c>
      <c r="B31" s="5">
        <v>44369</v>
      </c>
      <c r="C31" s="3" t="s">
        <v>82</v>
      </c>
      <c r="D31" s="2" t="str">
        <f>Table_1[[#This Row],[Team1]]</f>
        <v>Finland</v>
      </c>
      <c r="E31" s="2" t="str">
        <f>Table_1[[#This Row],[Team2]]</f>
        <v>Belgium</v>
      </c>
      <c r="F31" s="15">
        <v>1</v>
      </c>
      <c r="G31" s="15">
        <v>1</v>
      </c>
      <c r="H31" s="2" t="b">
        <f t="shared" si="0"/>
        <v>1</v>
      </c>
      <c r="I31" s="6">
        <f t="shared" si="1"/>
        <v>3</v>
      </c>
      <c r="J31" s="2">
        <f>IFERROR(IF(OR(H31=FALSE,Schedule!I31=FALSE),0,IF(AND(F31=Schedule!G31,G31=Schedule!H31),VLOOKUP(A31,SET!$B$10:$E$60,3,0),IF(I31=Schedule!J31,VLOOKUP(A31,SET!$B$10:$E$60,4,0),0))),0)</f>
        <v>3</v>
      </c>
    </row>
    <row r="32" spans="1:10" x14ac:dyDescent="0.25">
      <c r="A32" s="2">
        <v>29</v>
      </c>
      <c r="B32" s="5">
        <v>44369</v>
      </c>
      <c r="C32" s="3" t="s">
        <v>82</v>
      </c>
      <c r="D32" s="2" t="str">
        <f>Table_1[[#This Row],[Team1]]</f>
        <v>North Macedonia</v>
      </c>
      <c r="E32" s="2" t="str">
        <f>Table_1[[#This Row],[Team2]]</f>
        <v>Netherlands</v>
      </c>
      <c r="F32" s="15">
        <v>0</v>
      </c>
      <c r="G32" s="15">
        <v>0</v>
      </c>
      <c r="H32" s="2" t="b">
        <f t="shared" si="0"/>
        <v>1</v>
      </c>
      <c r="I32" s="6">
        <f t="shared" si="1"/>
        <v>3</v>
      </c>
      <c r="J32" s="2">
        <f>IFERROR(IF(OR(H32=FALSE,Schedule!I32=FALSE),0,IF(AND(F32=Schedule!G32,G32=Schedule!H32),VLOOKUP(A32,SET!$B$10:$E$60,3,0),IF(I32=Schedule!J32,VLOOKUP(A32,SET!$B$10:$E$60,4,0),0))),0)</f>
        <v>0</v>
      </c>
    </row>
    <row r="33" spans="1:10" x14ac:dyDescent="0.25">
      <c r="A33" s="2">
        <v>30</v>
      </c>
      <c r="B33" s="5">
        <v>44369</v>
      </c>
      <c r="C33" s="3" t="s">
        <v>82</v>
      </c>
      <c r="D33" s="2" t="str">
        <f>Table_1[[#This Row],[Team1]]</f>
        <v>Ukraine</v>
      </c>
      <c r="E33" s="2" t="str">
        <f>Table_1[[#This Row],[Team2]]</f>
        <v>Austria</v>
      </c>
      <c r="F33" s="15">
        <v>0</v>
      </c>
      <c r="G33" s="15">
        <v>1</v>
      </c>
      <c r="H33" s="2" t="b">
        <f t="shared" si="0"/>
        <v>1</v>
      </c>
      <c r="I33" s="6">
        <f t="shared" si="1"/>
        <v>2</v>
      </c>
      <c r="J33" s="2">
        <f>IFERROR(IF(OR(H33=FALSE,Schedule!I33=FALSE),0,IF(AND(F33=Schedule!G33,G33=Schedule!H33),VLOOKUP(A33,SET!$B$10:$E$60,3,0),IF(I33=Schedule!J33,VLOOKUP(A33,SET!$B$10:$E$60,4,0),0))),0)</f>
        <v>1</v>
      </c>
    </row>
    <row r="34" spans="1:10" x14ac:dyDescent="0.25">
      <c r="A34" s="2">
        <v>31</v>
      </c>
      <c r="B34" s="5">
        <v>44370</v>
      </c>
      <c r="C34" s="3" t="s">
        <v>82</v>
      </c>
      <c r="D34" s="2" t="str">
        <f>Table_1[[#This Row],[Team1]]</f>
        <v>Croatia</v>
      </c>
      <c r="E34" s="2" t="str">
        <f>Table_1[[#This Row],[Team2]]</f>
        <v>Scotland</v>
      </c>
      <c r="F34" s="15">
        <v>0</v>
      </c>
      <c r="G34" s="15">
        <v>1</v>
      </c>
      <c r="H34" s="2" t="b">
        <f t="shared" si="0"/>
        <v>1</v>
      </c>
      <c r="I34" s="6">
        <f t="shared" si="1"/>
        <v>2</v>
      </c>
      <c r="J34" s="2">
        <f>IFERROR(IF(OR(H34=FALSE,Schedule!I34=FALSE),0,IF(AND(F34=Schedule!G34,G34=Schedule!H34),VLOOKUP(A34,SET!$B$10:$E$60,3,0),IF(I34=Schedule!J34,VLOOKUP(A34,SET!$B$10:$E$60,4,0),0))),0)</f>
        <v>0</v>
      </c>
    </row>
    <row r="35" spans="1:10" x14ac:dyDescent="0.25">
      <c r="A35" s="2">
        <v>32</v>
      </c>
      <c r="B35" s="5">
        <v>44370</v>
      </c>
      <c r="C35" s="3" t="s">
        <v>82</v>
      </c>
      <c r="D35" s="2" t="str">
        <f>Table_1[[#This Row],[Team1]]</f>
        <v>Czech Republic</v>
      </c>
      <c r="E35" s="2" t="str">
        <f>Table_1[[#This Row],[Team2]]</f>
        <v>England</v>
      </c>
      <c r="F35" s="15">
        <v>1</v>
      </c>
      <c r="G35" s="15">
        <v>2</v>
      </c>
      <c r="H35" s="2" t="b">
        <f t="shared" si="0"/>
        <v>1</v>
      </c>
      <c r="I35" s="6">
        <f t="shared" si="1"/>
        <v>2</v>
      </c>
      <c r="J35" s="2">
        <f>IFERROR(IF(OR(H35=FALSE,Schedule!I35=FALSE),0,IF(AND(F35=Schedule!G35,G35=Schedule!H35),VLOOKUP(A35,SET!$B$10:$E$60,3,0),IF(I35=Schedule!J35,VLOOKUP(A35,SET!$B$10:$E$60,4,0),0))),0)</f>
        <v>3</v>
      </c>
    </row>
    <row r="36" spans="1:10" x14ac:dyDescent="0.25">
      <c r="A36" s="2">
        <v>33</v>
      </c>
      <c r="B36" s="5">
        <v>44371</v>
      </c>
      <c r="C36" s="3" t="s">
        <v>82</v>
      </c>
      <c r="D36" s="2" t="str">
        <f>Table_1[[#This Row],[Team1]]</f>
        <v>Slovakia</v>
      </c>
      <c r="E36" s="2" t="str">
        <f>Table_1[[#This Row],[Team2]]</f>
        <v>Spain</v>
      </c>
      <c r="F36" s="15">
        <v>3</v>
      </c>
      <c r="G36" s="15">
        <v>2</v>
      </c>
      <c r="H36" s="2" t="b">
        <f t="shared" si="0"/>
        <v>1</v>
      </c>
      <c r="I36" s="6">
        <f t="shared" si="1"/>
        <v>1</v>
      </c>
      <c r="J36" s="2">
        <f>IFERROR(IF(OR(H36=FALSE,Schedule!I36=FALSE),0,IF(AND(F36=Schedule!G36,G36=Schedule!H36),VLOOKUP(A36,SET!$B$10:$E$60,3,0),IF(I36=Schedule!J36,VLOOKUP(A36,SET!$B$10:$E$60,4,0),0))),0)</f>
        <v>1</v>
      </c>
    </row>
    <row r="37" spans="1:10" x14ac:dyDescent="0.25">
      <c r="A37" s="2">
        <v>34</v>
      </c>
      <c r="B37" s="5">
        <v>44371</v>
      </c>
      <c r="C37" s="3" t="s">
        <v>82</v>
      </c>
      <c r="D37" s="2" t="str">
        <f>Table_1[[#This Row],[Team1]]</f>
        <v>Sweden</v>
      </c>
      <c r="E37" s="2" t="str">
        <f>Table_1[[#This Row],[Team2]]</f>
        <v>Poland</v>
      </c>
      <c r="F37" s="15">
        <v>1</v>
      </c>
      <c r="G37" s="15">
        <v>1</v>
      </c>
      <c r="H37" s="2" t="b">
        <f t="shared" si="0"/>
        <v>1</v>
      </c>
      <c r="I37" s="6">
        <f t="shared" si="1"/>
        <v>3</v>
      </c>
      <c r="J37" s="2">
        <f>IFERROR(IF(OR(H37=FALSE,Schedule!I37=FALSE),0,IF(AND(F37=Schedule!G37,G37=Schedule!H37),VLOOKUP(A37,SET!$B$10:$E$60,3,0),IF(I37=Schedule!J37,VLOOKUP(A37,SET!$B$10:$E$60,4,0),0))),0)</f>
        <v>0</v>
      </c>
    </row>
    <row r="38" spans="1:10" x14ac:dyDescent="0.25">
      <c r="A38" s="2">
        <v>35</v>
      </c>
      <c r="B38" s="5">
        <v>44371</v>
      </c>
      <c r="C38" s="3" t="s">
        <v>82</v>
      </c>
      <c r="D38" s="2" t="str">
        <f>Table_1[[#This Row],[Team1]]</f>
        <v>Portugal</v>
      </c>
      <c r="E38" s="2" t="str">
        <f>Table_1[[#This Row],[Team2]]</f>
        <v>France</v>
      </c>
      <c r="F38" s="15">
        <v>2</v>
      </c>
      <c r="G38" s="15">
        <v>3</v>
      </c>
      <c r="H38" s="2" t="b">
        <f t="shared" si="0"/>
        <v>1</v>
      </c>
      <c r="I38" s="6">
        <f t="shared" si="1"/>
        <v>2</v>
      </c>
      <c r="J38" s="2">
        <f>IFERROR(IF(OR(H38=FALSE,Schedule!I38=FALSE),0,IF(AND(F38=Schedule!G38,G38=Schedule!H38),VLOOKUP(A38,SET!$B$10:$E$60,3,0),IF(I38=Schedule!J38,VLOOKUP(A38,SET!$B$10:$E$60,4,0),0))),0)</f>
        <v>1</v>
      </c>
    </row>
    <row r="39" spans="1:10" x14ac:dyDescent="0.25">
      <c r="A39" s="2">
        <v>36</v>
      </c>
      <c r="B39" s="5">
        <v>44371</v>
      </c>
      <c r="C39" s="3" t="s">
        <v>82</v>
      </c>
      <c r="D39" s="2" t="str">
        <f>Table_1[[#This Row],[Team1]]</f>
        <v>Germany</v>
      </c>
      <c r="E39" s="2" t="str">
        <f>Table_1[[#This Row],[Team2]]</f>
        <v>Hungary</v>
      </c>
      <c r="F39" s="15">
        <v>1</v>
      </c>
      <c r="G39" s="15">
        <v>1</v>
      </c>
      <c r="H39" s="2" t="b">
        <f t="shared" si="0"/>
        <v>1</v>
      </c>
      <c r="I39" s="6">
        <f t="shared" si="1"/>
        <v>3</v>
      </c>
      <c r="J39" s="2">
        <f>IFERROR(IF(OR(H39=FALSE,Schedule!I39=FALSE),0,IF(AND(F39=Schedule!G39,G39=Schedule!H39),VLOOKUP(A39,SET!$B$10:$E$60,3,0),IF(I39=Schedule!J39,VLOOKUP(A39,SET!$B$10:$E$60,4,0),0))),0)</f>
        <v>0</v>
      </c>
    </row>
    <row r="40" spans="1:10" x14ac:dyDescent="0.25">
      <c r="A40" s="2">
        <v>37</v>
      </c>
      <c r="B40" s="5">
        <v>44403</v>
      </c>
      <c r="C40" s="3" t="s">
        <v>33</v>
      </c>
      <c r="D40" s="2" t="str">
        <f>Table_1[[#This Row],[Team1]]</f>
        <v>1A</v>
      </c>
      <c r="E40" s="2" t="str">
        <f>Table_1[[#This Row],[Team2]]</f>
        <v>2C</v>
      </c>
      <c r="F40" s="15">
        <v>0</v>
      </c>
      <c r="G40" s="15">
        <v>1</v>
      </c>
      <c r="H40" s="2" t="b">
        <f t="shared" si="0"/>
        <v>1</v>
      </c>
      <c r="I40" s="6">
        <f t="shared" si="1"/>
        <v>2</v>
      </c>
      <c r="J40" s="2">
        <f>IFERROR(IF(OR(H40=FALSE,Schedule!I40=FALSE),0,IF(AND(F40=Schedule!G40,G40=Schedule!H40),VLOOKUP(A40,SET!$B$10:$E$60,3,0),IF(I40=Schedule!J40,VLOOKUP(A40,SET!$B$10:$E$60,4,0),0))),0)</f>
        <v>0</v>
      </c>
    </row>
    <row r="41" spans="1:10" x14ac:dyDescent="0.25">
      <c r="A41" s="2">
        <v>38</v>
      </c>
      <c r="B41" s="5">
        <v>44403</v>
      </c>
      <c r="C41" s="3" t="s">
        <v>33</v>
      </c>
      <c r="D41" s="2" t="str">
        <f>Table_1[[#This Row],[Team1]]</f>
        <v>2A</v>
      </c>
      <c r="E41" s="2" t="str">
        <f>Table_1[[#This Row],[Team2]]</f>
        <v>2B</v>
      </c>
      <c r="F41" s="15">
        <v>1</v>
      </c>
      <c r="G41" s="15">
        <v>0</v>
      </c>
      <c r="H41" s="2" t="b">
        <f t="shared" si="0"/>
        <v>1</v>
      </c>
      <c r="I41" s="6">
        <f t="shared" si="1"/>
        <v>1</v>
      </c>
      <c r="J41" s="2">
        <f>IFERROR(IF(OR(H41=FALSE,Schedule!I41=FALSE),0,IF(AND(F41=Schedule!G41,G41=Schedule!H41),VLOOKUP(A41,SET!$B$10:$E$60,3,0),IF(I41=Schedule!J41,VLOOKUP(A41,SET!$B$10:$E$60,4,0),0))),0)</f>
        <v>0</v>
      </c>
    </row>
    <row r="42" spans="1:10" x14ac:dyDescent="0.25">
      <c r="A42" s="2">
        <v>39</v>
      </c>
      <c r="B42" s="5">
        <v>44404</v>
      </c>
      <c r="C42" s="3" t="s">
        <v>33</v>
      </c>
      <c r="D42" s="2" t="str">
        <f>Table_1[[#This Row],[Team1]]</f>
        <v>1B</v>
      </c>
      <c r="E42" s="2" t="str">
        <f>Table_1[[#This Row],[Team2]]</f>
        <v>3A/D/E/F</v>
      </c>
      <c r="F42" s="15">
        <v>3</v>
      </c>
      <c r="G42" s="15">
        <v>2</v>
      </c>
      <c r="H42" s="2" t="b">
        <f t="shared" si="0"/>
        <v>1</v>
      </c>
      <c r="I42" s="6">
        <f t="shared" si="1"/>
        <v>1</v>
      </c>
      <c r="J42" s="2">
        <f>IFERROR(IF(OR(H42=FALSE,Schedule!I42=FALSE),0,IF(AND(F42=Schedule!G42,G42=Schedule!H42),VLOOKUP(A42,SET!$B$10:$E$60,3,0),IF(I42=Schedule!J42,VLOOKUP(A42,SET!$B$10:$E$60,4,0),0))),0)</f>
        <v>0</v>
      </c>
    </row>
    <row r="43" spans="1:10" x14ac:dyDescent="0.25">
      <c r="A43" s="2">
        <v>40</v>
      </c>
      <c r="B43" s="5">
        <v>44404</v>
      </c>
      <c r="C43" s="3" t="s">
        <v>33</v>
      </c>
      <c r="D43" s="2" t="str">
        <f>Table_1[[#This Row],[Team1]]</f>
        <v>1C</v>
      </c>
      <c r="E43" s="2" t="str">
        <f>Table_1[[#This Row],[Team2]]</f>
        <v>3D/E/F</v>
      </c>
      <c r="F43" s="15">
        <v>3</v>
      </c>
      <c r="G43" s="15">
        <v>3</v>
      </c>
      <c r="H43" s="2" t="b">
        <f t="shared" si="0"/>
        <v>1</v>
      </c>
      <c r="I43" s="6">
        <f t="shared" si="1"/>
        <v>3</v>
      </c>
      <c r="J43" s="2">
        <f>IFERROR(IF(OR(H43=FALSE,Schedule!I43=FALSE),0,IF(AND(F43=Schedule!G43,G43=Schedule!H43),VLOOKUP(A43,SET!$B$10:$E$60,3,0),IF(I43=Schedule!J43,VLOOKUP(A43,SET!$B$10:$E$60,4,0),0))),0)</f>
        <v>0</v>
      </c>
    </row>
    <row r="44" spans="1:10" x14ac:dyDescent="0.25">
      <c r="A44" s="2">
        <v>41</v>
      </c>
      <c r="B44" s="5">
        <v>44405</v>
      </c>
      <c r="C44" s="3" t="s">
        <v>33</v>
      </c>
      <c r="D44" s="2" t="str">
        <f>Table_1[[#This Row],[Team1]]</f>
        <v>1F</v>
      </c>
      <c r="E44" s="2" t="str">
        <f>Table_1[[#This Row],[Team2]]</f>
        <v>3A/B/C</v>
      </c>
      <c r="F44" s="15">
        <v>0</v>
      </c>
      <c r="G44" s="15">
        <v>0</v>
      </c>
      <c r="H44" s="2" t="b">
        <f t="shared" si="0"/>
        <v>1</v>
      </c>
      <c r="I44" s="6">
        <f t="shared" si="1"/>
        <v>3</v>
      </c>
      <c r="J44" s="2">
        <f>IFERROR(IF(OR(H44=FALSE,Schedule!I44=FALSE),0,IF(AND(F44=Schedule!G44,G44=Schedule!H44),VLOOKUP(A44,SET!$B$10:$E$60,3,0),IF(I44=Schedule!J44,VLOOKUP(A44,SET!$B$10:$E$60,4,0),0))),0)</f>
        <v>0</v>
      </c>
    </row>
    <row r="45" spans="1:10" x14ac:dyDescent="0.25">
      <c r="A45" s="2">
        <v>42</v>
      </c>
      <c r="B45" s="5">
        <v>44405</v>
      </c>
      <c r="C45" s="3" t="s">
        <v>33</v>
      </c>
      <c r="D45" s="2" t="str">
        <f>Table_1[[#This Row],[Team1]]</f>
        <v>2D</v>
      </c>
      <c r="E45" s="2" t="str">
        <f>Table_1[[#This Row],[Team2]]</f>
        <v>2E</v>
      </c>
      <c r="F45" s="15">
        <v>2</v>
      </c>
      <c r="G45" s="15">
        <v>0</v>
      </c>
      <c r="H45" s="2" t="b">
        <f t="shared" si="0"/>
        <v>1</v>
      </c>
      <c r="I45" s="6">
        <f t="shared" si="1"/>
        <v>1</v>
      </c>
      <c r="J45" s="2">
        <f>IFERROR(IF(OR(H45=FALSE,Schedule!I45=FALSE),0,IF(AND(F45=Schedule!G45,G45=Schedule!H45),VLOOKUP(A45,SET!$B$10:$E$60,3,0),IF(I45=Schedule!J45,VLOOKUP(A45,SET!$B$10:$E$60,4,0),0))),0)</f>
        <v>0</v>
      </c>
    </row>
    <row r="46" spans="1:10" x14ac:dyDescent="0.25">
      <c r="A46" s="2">
        <v>43</v>
      </c>
      <c r="B46" s="5">
        <v>44406</v>
      </c>
      <c r="C46" s="3" t="s">
        <v>33</v>
      </c>
      <c r="D46" s="2" t="str">
        <f>Table_1[[#This Row],[Team1]]</f>
        <v>1E</v>
      </c>
      <c r="E46" s="2" t="str">
        <f>Table_1[[#This Row],[Team2]]</f>
        <v>3A/B/C/D</v>
      </c>
      <c r="F46" s="15">
        <v>1</v>
      </c>
      <c r="G46" s="15">
        <v>2</v>
      </c>
      <c r="H46" s="2" t="b">
        <f t="shared" si="0"/>
        <v>1</v>
      </c>
      <c r="I46" s="6">
        <f t="shared" si="1"/>
        <v>2</v>
      </c>
      <c r="J46" s="2">
        <f>IFERROR(IF(OR(H46=FALSE,Schedule!I46=FALSE),0,IF(AND(F46=Schedule!G46,G46=Schedule!H46),VLOOKUP(A46,SET!$B$10:$E$60,3,0),IF(I46=Schedule!J46,VLOOKUP(A46,SET!$B$10:$E$60,4,0),0))),0)</f>
        <v>1</v>
      </c>
    </row>
    <row r="47" spans="1:10" x14ac:dyDescent="0.25">
      <c r="A47" s="2">
        <v>44</v>
      </c>
      <c r="B47" s="5">
        <v>44406</v>
      </c>
      <c r="C47" s="3" t="s">
        <v>33</v>
      </c>
      <c r="D47" s="2" t="str">
        <f>Table_1[[#This Row],[Team1]]</f>
        <v>1D</v>
      </c>
      <c r="E47" s="2" t="str">
        <f>Table_1[[#This Row],[Team2]]</f>
        <v>2F</v>
      </c>
      <c r="F47" s="15">
        <v>1</v>
      </c>
      <c r="G47" s="15">
        <v>0</v>
      </c>
      <c r="H47" s="2" t="b">
        <f t="shared" si="0"/>
        <v>1</v>
      </c>
      <c r="I47" s="6">
        <f t="shared" si="1"/>
        <v>1</v>
      </c>
      <c r="J47" s="2">
        <f>IFERROR(IF(OR(H47=FALSE,Schedule!I47=FALSE),0,IF(AND(F47=Schedule!G47,G47=Schedule!H47),VLOOKUP(A47,SET!$B$10:$E$60,3,0),IF(I47=Schedule!J47,VLOOKUP(A47,SET!$B$10:$E$60,4,0),0))),0)</f>
        <v>0</v>
      </c>
    </row>
    <row r="48" spans="1:10" x14ac:dyDescent="0.25">
      <c r="A48" s="2">
        <v>45</v>
      </c>
      <c r="B48" s="5">
        <v>44379</v>
      </c>
      <c r="C48" s="3" t="s">
        <v>50</v>
      </c>
      <c r="D48" s="2" t="str">
        <f>Table_1[[#This Row],[Team1]]</f>
        <v>W 41</v>
      </c>
      <c r="E48" s="2" t="str">
        <f>Table_1[[#This Row],[Team2]]</f>
        <v>W 42</v>
      </c>
      <c r="F48" s="15">
        <v>2</v>
      </c>
      <c r="G48" s="15">
        <v>0</v>
      </c>
      <c r="H48" s="2" t="b">
        <f t="shared" si="0"/>
        <v>1</v>
      </c>
      <c r="I48" s="6">
        <f t="shared" si="1"/>
        <v>1</v>
      </c>
      <c r="J48" s="2">
        <f>IFERROR(IF(OR(H48=FALSE,Schedule!I48=FALSE),0,IF(AND(F48=Schedule!G48,G48=Schedule!H48),VLOOKUP(A48,SET!$B$10:$E$60,3,0),IF(I48=Schedule!J48,VLOOKUP(A48,SET!$B$10:$E$60,4,0),0))),0)</f>
        <v>0</v>
      </c>
    </row>
    <row r="49" spans="1:10" x14ac:dyDescent="0.25">
      <c r="A49" s="2">
        <v>46</v>
      </c>
      <c r="B49" s="5">
        <v>44379</v>
      </c>
      <c r="C49" s="3" t="s">
        <v>50</v>
      </c>
      <c r="D49" s="2" t="str">
        <f>Table_1[[#This Row],[Team1]]</f>
        <v>W 39</v>
      </c>
      <c r="E49" s="2" t="str">
        <f>Table_1[[#This Row],[Team2]]</f>
        <v>W 37</v>
      </c>
      <c r="F49" s="15">
        <v>2</v>
      </c>
      <c r="G49" s="15">
        <v>1</v>
      </c>
      <c r="H49" s="2" t="b">
        <f t="shared" si="0"/>
        <v>1</v>
      </c>
      <c r="I49" s="6">
        <f t="shared" si="1"/>
        <v>1</v>
      </c>
      <c r="J49" s="2">
        <f>IFERROR(IF(OR(H49=FALSE,Schedule!I49=FALSE),0,IF(AND(F49=Schedule!G49,G49=Schedule!H49),VLOOKUP(A49,SET!$B$10:$E$60,3,0),IF(I49=Schedule!J49,VLOOKUP(A49,SET!$B$10:$E$60,4,0),0))),0)</f>
        <v>0</v>
      </c>
    </row>
    <row r="50" spans="1:10" x14ac:dyDescent="0.25">
      <c r="A50" s="2">
        <v>47</v>
      </c>
      <c r="B50" s="5">
        <v>44380</v>
      </c>
      <c r="C50" s="3" t="s">
        <v>50</v>
      </c>
      <c r="D50" s="2" t="str">
        <f>Table_1[[#This Row],[Team1]]</f>
        <v>W 40</v>
      </c>
      <c r="E50" s="2" t="str">
        <f>Table_1[[#This Row],[Team2]]</f>
        <v>W 38</v>
      </c>
      <c r="F50" s="15">
        <v>0</v>
      </c>
      <c r="G50" s="15">
        <v>2</v>
      </c>
      <c r="H50" s="2" t="b">
        <f t="shared" si="0"/>
        <v>1</v>
      </c>
      <c r="I50" s="6">
        <f t="shared" si="1"/>
        <v>2</v>
      </c>
      <c r="J50" s="2">
        <f>IFERROR(IF(OR(H50=FALSE,Schedule!I50=FALSE),0,IF(AND(F50=Schedule!G50,G50=Schedule!H50),VLOOKUP(A50,SET!$B$10:$E$60,3,0),IF(I50=Schedule!J50,VLOOKUP(A50,SET!$B$10:$E$60,4,0),0))),0)</f>
        <v>0</v>
      </c>
    </row>
    <row r="51" spans="1:10" x14ac:dyDescent="0.25">
      <c r="A51" s="2">
        <v>48</v>
      </c>
      <c r="B51" s="5">
        <v>44380</v>
      </c>
      <c r="C51" s="3" t="s">
        <v>50</v>
      </c>
      <c r="D51" s="2" t="str">
        <f>Table_1[[#This Row],[Team1]]</f>
        <v>W 43</v>
      </c>
      <c r="E51" s="2" t="str">
        <f>Table_1[[#This Row],[Team2]]</f>
        <v>W 44</v>
      </c>
      <c r="F51" s="15">
        <v>1</v>
      </c>
      <c r="G51" s="15">
        <v>3</v>
      </c>
      <c r="H51" s="2" t="b">
        <f t="shared" si="0"/>
        <v>1</v>
      </c>
      <c r="I51" s="6">
        <f t="shared" si="1"/>
        <v>2</v>
      </c>
      <c r="J51" s="2">
        <f>IFERROR(IF(OR(H51=FALSE,Schedule!I51=FALSE),0,IF(AND(F51=Schedule!G51,G51=Schedule!H51),VLOOKUP(A51,SET!$B$10:$E$60,3,0),IF(I51=Schedule!J51,VLOOKUP(A51,SET!$B$10:$E$60,4,0),0))),0)</f>
        <v>0</v>
      </c>
    </row>
    <row r="52" spans="1:10" x14ac:dyDescent="0.25">
      <c r="A52" s="2">
        <v>49</v>
      </c>
      <c r="B52" s="5">
        <v>44383</v>
      </c>
      <c r="C52" s="3" t="s">
        <v>59</v>
      </c>
      <c r="D52" s="2" t="str">
        <f>Table_1[[#This Row],[Team1]]</f>
        <v>W 45</v>
      </c>
      <c r="E52" s="2" t="str">
        <f>Table_1[[#This Row],[Team2]]</f>
        <v>W 46</v>
      </c>
      <c r="F52" s="15">
        <v>3</v>
      </c>
      <c r="G52" s="15">
        <v>2</v>
      </c>
      <c r="H52" s="2" t="b">
        <f t="shared" si="0"/>
        <v>1</v>
      </c>
      <c r="I52" s="6">
        <f t="shared" si="1"/>
        <v>1</v>
      </c>
      <c r="J52" s="2">
        <f>IFERROR(IF(OR(H52=FALSE,Schedule!I52=FALSE),0,IF(AND(F52=Schedule!G52,G52=Schedule!H52),VLOOKUP(A52,SET!$B$10:$E$60,3,0),IF(I52=Schedule!J52,VLOOKUP(A52,SET!$B$10:$E$60,4,0),0))),0)</f>
        <v>0</v>
      </c>
    </row>
    <row r="53" spans="1:10" x14ac:dyDescent="0.25">
      <c r="A53" s="2">
        <v>50</v>
      </c>
      <c r="B53" s="5">
        <v>44384</v>
      </c>
      <c r="C53" s="3" t="s">
        <v>59</v>
      </c>
      <c r="D53" s="2" t="str">
        <f>Table_1[[#This Row],[Team1]]</f>
        <v>W 48</v>
      </c>
      <c r="E53" s="2" t="str">
        <f>Table_1[[#This Row],[Team2]]</f>
        <v>W 47</v>
      </c>
      <c r="F53" s="15">
        <v>1</v>
      </c>
      <c r="G53" s="15">
        <v>2</v>
      </c>
      <c r="H53" s="2" t="b">
        <f t="shared" si="0"/>
        <v>1</v>
      </c>
      <c r="I53" s="6">
        <f t="shared" si="1"/>
        <v>2</v>
      </c>
      <c r="J53" s="2">
        <f>IFERROR(IF(OR(H53=FALSE,Schedule!I53=FALSE),0,IF(AND(F53=Schedule!G53,G53=Schedule!H53),VLOOKUP(A53,SET!$B$10:$E$60,3,0),IF(I53=Schedule!J53,VLOOKUP(A53,SET!$B$10:$E$60,4,0),0))),0)</f>
        <v>0</v>
      </c>
    </row>
    <row r="54" spans="1:10" x14ac:dyDescent="0.25">
      <c r="A54" s="2">
        <v>51</v>
      </c>
      <c r="B54" s="5">
        <v>44388</v>
      </c>
      <c r="C54" s="3" t="s">
        <v>64</v>
      </c>
      <c r="D54" s="2" t="str">
        <f>Table_1[[#This Row],[Team1]]</f>
        <v>W 49</v>
      </c>
      <c r="E54" s="2" t="str">
        <f>Table_1[[#This Row],[Team2]]</f>
        <v>W 50</v>
      </c>
      <c r="F54" s="15">
        <v>1</v>
      </c>
      <c r="G54" s="15">
        <v>2</v>
      </c>
      <c r="H54" s="2" t="b">
        <f t="shared" si="0"/>
        <v>1</v>
      </c>
      <c r="I54" s="6">
        <f t="shared" si="1"/>
        <v>2</v>
      </c>
      <c r="J54" s="2">
        <f>IFERROR(IF(OR(H54=FALSE,Schedule!I54=FALSE),0,IF(AND(F54=Schedule!G54,G54=Schedule!H54),VLOOKUP(A54,SET!$B$10:$E$60,3,0),IF(I54=Schedule!J54,VLOOKUP(A54,SET!$B$10:$E$60,4,0),0))),0)</f>
        <v>0</v>
      </c>
    </row>
  </sheetData>
  <sheetProtection algorithmName="SHA-512" hashValue="O8Wsu757X1pt2DC3Mk80PGj5dP4tcItLtvJfHIb+KNNByOn9S8adgsFhLi/dG3YwxHBqFyp2EsaE+CuhMPz1Ww==" saltValue="VB4j9PQ+NX3UhRlUyW+dl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J54"/>
  <sheetViews>
    <sheetView workbookViewId="0">
      <selection activeCell="M6" sqref="M6"/>
    </sheetView>
  </sheetViews>
  <sheetFormatPr defaultRowHeight="15" x14ac:dyDescent="0.25"/>
  <cols>
    <col min="2" max="2" width="12.5703125" customWidth="1"/>
    <col min="4" max="5" width="12.42578125" bestFit="1" customWidth="1"/>
    <col min="8" max="9" width="9" hidden="1" customWidth="1"/>
    <col min="12" max="12" width="18.5703125" customWidth="1"/>
  </cols>
  <sheetData>
    <row r="1" spans="1:10" x14ac:dyDescent="0.25">
      <c r="A1" t="str" cm="1">
        <f t="array" aca="1" ref="A1" ca="1">MID(CELL("filename",A1),FIND("]",CELL("filename",A1))+1,255)</f>
        <v>04</v>
      </c>
    </row>
    <row r="3" spans="1:10" x14ac:dyDescent="0.25">
      <c r="A3" s="4" t="s">
        <v>0</v>
      </c>
      <c r="B3" s="4" t="s">
        <v>1</v>
      </c>
      <c r="C3" s="4" t="s">
        <v>2</v>
      </c>
      <c r="D3" s="4" t="s">
        <v>71</v>
      </c>
      <c r="E3" s="4" t="s">
        <v>72</v>
      </c>
      <c r="F3" s="4" t="s">
        <v>73</v>
      </c>
      <c r="G3" s="4" t="s">
        <v>74</v>
      </c>
      <c r="H3" s="47" t="s">
        <v>66</v>
      </c>
      <c r="I3" s="47" t="s">
        <v>75</v>
      </c>
      <c r="J3" s="4" t="s">
        <v>76</v>
      </c>
    </row>
    <row r="4" spans="1:10" x14ac:dyDescent="0.25">
      <c r="A4" s="2">
        <v>1</v>
      </c>
      <c r="B4" s="5">
        <v>44358</v>
      </c>
      <c r="C4" s="3" t="s">
        <v>82</v>
      </c>
      <c r="D4" s="2" t="str">
        <f>Table_1[[#This Row],[Team1]]</f>
        <v>Turkey</v>
      </c>
      <c r="E4" s="2" t="str">
        <f>Table_1[[#This Row],[Team2]]</f>
        <v>Italy</v>
      </c>
      <c r="F4" s="15">
        <v>3</v>
      </c>
      <c r="G4" s="15">
        <v>2</v>
      </c>
      <c r="H4" s="2" t="b">
        <f>NOT(OR(ISBLANK(F4),ISBLANK(G4)))</f>
        <v>1</v>
      </c>
      <c r="I4" s="6">
        <f>IF(H4=FALSE,0,IF(F4&gt;G4,1,IF(G4&gt;F4,2,3)))</f>
        <v>1</v>
      </c>
      <c r="J4" s="2">
        <f>IFERROR(IF(OR(H4=FALSE,Schedule!I4=FALSE),0,IF(AND(F4=Schedule!G4,G4=Schedule!H4),VLOOKUP(A4,SET!$B$10:$E$60,3,0),IF(I4=Schedule!J4,VLOOKUP(A4,SET!$B$10:$E$60,4,0),0))),0)</f>
        <v>1</v>
      </c>
    </row>
    <row r="5" spans="1:10" x14ac:dyDescent="0.25">
      <c r="A5" s="2">
        <v>2</v>
      </c>
      <c r="B5" s="5">
        <v>44360</v>
      </c>
      <c r="C5" s="3" t="s">
        <v>82</v>
      </c>
      <c r="D5" s="2" t="str">
        <f>Table_1[[#This Row],[Team1]]</f>
        <v>Wales</v>
      </c>
      <c r="E5" s="2" t="str">
        <f>Table_1[[#This Row],[Team2]]</f>
        <v>Switzerland</v>
      </c>
      <c r="F5" s="15">
        <v>2</v>
      </c>
      <c r="G5" s="15">
        <v>0</v>
      </c>
      <c r="H5" s="2" t="b">
        <f t="shared" ref="H5:H54" si="0">NOT(OR(ISBLANK(F5),ISBLANK(G5)))</f>
        <v>1</v>
      </c>
      <c r="I5" s="6">
        <f t="shared" ref="I5:I54" si="1">IF(H5=FALSE,0,IF(F5&gt;G5,1,IF(G5&gt;F5,2,3)))</f>
        <v>1</v>
      </c>
      <c r="J5" s="2">
        <f>IFERROR(IF(OR(H5=FALSE,Schedule!I5=FALSE),0,IF(AND(F5=Schedule!G5,G5=Schedule!H5),VLOOKUP(A5,SET!$B$10:$E$60,3,0),IF(I5=Schedule!J5,VLOOKUP(A5,SET!$B$10:$E$60,4,0),0))),0)</f>
        <v>1</v>
      </c>
    </row>
    <row r="6" spans="1:10" x14ac:dyDescent="0.25">
      <c r="A6" s="2">
        <v>3</v>
      </c>
      <c r="B6" s="5">
        <v>44360</v>
      </c>
      <c r="C6" s="3" t="s">
        <v>82</v>
      </c>
      <c r="D6" s="2" t="str">
        <f>Table_1[[#This Row],[Team1]]</f>
        <v>Denmark</v>
      </c>
      <c r="E6" s="2" t="str">
        <f>Table_1[[#This Row],[Team2]]</f>
        <v>Finland</v>
      </c>
      <c r="F6" s="15">
        <v>3</v>
      </c>
      <c r="G6" s="15">
        <v>0</v>
      </c>
      <c r="H6" s="2" t="b">
        <f t="shared" si="0"/>
        <v>1</v>
      </c>
      <c r="I6" s="6">
        <f t="shared" si="1"/>
        <v>1</v>
      </c>
      <c r="J6" s="2">
        <f>IFERROR(IF(OR(H6=FALSE,Schedule!I6=FALSE),0,IF(AND(F6=Schedule!G6,G6=Schedule!H6),VLOOKUP(A6,SET!$B$10:$E$60,3,0),IF(I6=Schedule!J6,VLOOKUP(A6,SET!$B$10:$E$60,4,0),0))),0)</f>
        <v>1</v>
      </c>
    </row>
    <row r="7" spans="1:10" x14ac:dyDescent="0.25">
      <c r="A7" s="2">
        <v>4</v>
      </c>
      <c r="B7" s="5">
        <v>44360</v>
      </c>
      <c r="C7" s="3" t="s">
        <v>82</v>
      </c>
      <c r="D7" s="2" t="str">
        <f>Table_1[[#This Row],[Team1]]</f>
        <v>Belgium</v>
      </c>
      <c r="E7" s="2" t="str">
        <f>Table_1[[#This Row],[Team2]]</f>
        <v>Russia</v>
      </c>
      <c r="F7" s="15">
        <v>3</v>
      </c>
      <c r="G7" s="15">
        <v>0</v>
      </c>
      <c r="H7" s="2" t="b">
        <f t="shared" si="0"/>
        <v>1</v>
      </c>
      <c r="I7" s="6">
        <f t="shared" si="1"/>
        <v>1</v>
      </c>
      <c r="J7" s="2">
        <f>IFERROR(IF(OR(H7=FALSE,Schedule!I7=FALSE),0,IF(AND(F7=Schedule!G7,G7=Schedule!H7),VLOOKUP(A7,SET!$B$10:$E$60,3,0),IF(I7=Schedule!J7,VLOOKUP(A7,SET!$B$10:$E$60,4,0),0))),0)</f>
        <v>1</v>
      </c>
    </row>
    <row r="8" spans="1:10" x14ac:dyDescent="0.25">
      <c r="A8" s="2">
        <v>5</v>
      </c>
      <c r="B8" s="5">
        <v>44361</v>
      </c>
      <c r="C8" s="3" t="s">
        <v>82</v>
      </c>
      <c r="D8" s="2" t="str">
        <f>Table_1[[#This Row],[Team1]]</f>
        <v>Netherlands</v>
      </c>
      <c r="E8" s="2" t="str">
        <f>Table_1[[#This Row],[Team2]]</f>
        <v>Ukraine</v>
      </c>
      <c r="F8" s="15">
        <v>0</v>
      </c>
      <c r="G8" s="15">
        <v>0</v>
      </c>
      <c r="H8" s="2" t="b">
        <f t="shared" si="0"/>
        <v>1</v>
      </c>
      <c r="I8" s="6">
        <f t="shared" si="1"/>
        <v>3</v>
      </c>
      <c r="J8" s="2">
        <f>IFERROR(IF(OR(H8=FALSE,Schedule!I8=FALSE),0,IF(AND(F8=Schedule!G8,G8=Schedule!H8),VLOOKUP(A8,SET!$B$10:$E$60,3,0),IF(I8=Schedule!J8,VLOOKUP(A8,SET!$B$10:$E$60,4,0),0))),0)</f>
        <v>0</v>
      </c>
    </row>
    <row r="9" spans="1:10" x14ac:dyDescent="0.25">
      <c r="A9" s="2">
        <v>6</v>
      </c>
      <c r="B9" s="5">
        <v>44361</v>
      </c>
      <c r="C9" s="3" t="s">
        <v>82</v>
      </c>
      <c r="D9" s="2" t="str">
        <f>Table_1[[#This Row],[Team1]]</f>
        <v>Austria</v>
      </c>
      <c r="E9" s="2" t="str">
        <f>Table_1[[#This Row],[Team2]]</f>
        <v>North Macedonia</v>
      </c>
      <c r="F9" s="15">
        <v>1</v>
      </c>
      <c r="G9" s="15">
        <v>0</v>
      </c>
      <c r="H9" s="2" t="b">
        <f t="shared" si="0"/>
        <v>1</v>
      </c>
      <c r="I9" s="6">
        <f t="shared" si="1"/>
        <v>1</v>
      </c>
      <c r="J9" s="2">
        <f>IFERROR(IF(OR(H9=FALSE,Schedule!I9=FALSE),0,IF(AND(F9=Schedule!G9,G9=Schedule!H9),VLOOKUP(A9,SET!$B$10:$E$60,3,0),IF(I9=Schedule!J9,VLOOKUP(A9,SET!$B$10:$E$60,4,0),0))),0)</f>
        <v>0</v>
      </c>
    </row>
    <row r="10" spans="1:10" x14ac:dyDescent="0.25">
      <c r="A10" s="2">
        <v>7</v>
      </c>
      <c r="B10" s="5">
        <v>44361</v>
      </c>
      <c r="C10" s="3" t="s">
        <v>82</v>
      </c>
      <c r="D10" s="2" t="str">
        <f>Table_1[[#This Row],[Team1]]</f>
        <v>England</v>
      </c>
      <c r="E10" s="2" t="str">
        <f>Table_1[[#This Row],[Team2]]</f>
        <v>Croatia</v>
      </c>
      <c r="F10" s="15">
        <v>2</v>
      </c>
      <c r="G10" s="15">
        <v>0</v>
      </c>
      <c r="H10" s="2" t="b">
        <f t="shared" si="0"/>
        <v>1</v>
      </c>
      <c r="I10" s="6">
        <f t="shared" si="1"/>
        <v>1</v>
      </c>
      <c r="J10" s="2">
        <f>IFERROR(IF(OR(H10=FALSE,Schedule!I10=FALSE),0,IF(AND(F10=Schedule!G10,G10=Schedule!H10),VLOOKUP(A10,SET!$B$10:$E$60,3,0),IF(I10=Schedule!J10,VLOOKUP(A10,SET!$B$10:$E$60,4,0),0))),0)</f>
        <v>1</v>
      </c>
    </row>
    <row r="11" spans="1:10" x14ac:dyDescent="0.25">
      <c r="A11" s="2">
        <v>8</v>
      </c>
      <c r="B11" s="5">
        <v>44362</v>
      </c>
      <c r="C11" s="3" t="s">
        <v>82</v>
      </c>
      <c r="D11" s="2" t="str">
        <f>Table_1[[#This Row],[Team1]]</f>
        <v>Scotland</v>
      </c>
      <c r="E11" s="2" t="str">
        <f>Table_1[[#This Row],[Team2]]</f>
        <v>Czech Republic</v>
      </c>
      <c r="F11" s="15">
        <v>3</v>
      </c>
      <c r="G11" s="15">
        <v>3</v>
      </c>
      <c r="H11" s="2" t="b">
        <f t="shared" si="0"/>
        <v>1</v>
      </c>
      <c r="I11" s="6">
        <f t="shared" si="1"/>
        <v>3</v>
      </c>
      <c r="J11" s="2">
        <f>IFERROR(IF(OR(H11=FALSE,Schedule!I11=FALSE),0,IF(AND(F11=Schedule!G11,G11=Schedule!H11),VLOOKUP(A11,SET!$B$10:$E$60,3,0),IF(I11=Schedule!J11,VLOOKUP(A11,SET!$B$10:$E$60,4,0),0))),0)</f>
        <v>1</v>
      </c>
    </row>
    <row r="12" spans="1:10" x14ac:dyDescent="0.25">
      <c r="A12" s="2">
        <v>9</v>
      </c>
      <c r="B12" s="5">
        <v>44362</v>
      </c>
      <c r="C12" s="3" t="s">
        <v>82</v>
      </c>
      <c r="D12" s="2" t="str">
        <f>Table_1[[#This Row],[Team1]]</f>
        <v>Spain</v>
      </c>
      <c r="E12" s="2" t="str">
        <f>Table_1[[#This Row],[Team2]]</f>
        <v>Sweden</v>
      </c>
      <c r="F12" s="15">
        <v>0</v>
      </c>
      <c r="G12" s="15">
        <v>2</v>
      </c>
      <c r="H12" s="2" t="b">
        <f t="shared" si="0"/>
        <v>1</v>
      </c>
      <c r="I12" s="6">
        <f t="shared" si="1"/>
        <v>2</v>
      </c>
      <c r="J12" s="2">
        <f>IFERROR(IF(OR(H12=FALSE,Schedule!I12=FALSE),0,IF(AND(F12=Schedule!G12,G12=Schedule!H12),VLOOKUP(A12,SET!$B$10:$E$60,3,0),IF(I12=Schedule!J12,VLOOKUP(A12,SET!$B$10:$E$60,4,0),0))),0)</f>
        <v>3</v>
      </c>
    </row>
    <row r="13" spans="1:10" x14ac:dyDescent="0.25">
      <c r="A13" s="2">
        <v>10</v>
      </c>
      <c r="B13" s="5">
        <v>44362</v>
      </c>
      <c r="C13" s="3" t="s">
        <v>82</v>
      </c>
      <c r="D13" s="2" t="str">
        <f>Table_1[[#This Row],[Team1]]</f>
        <v>Poland</v>
      </c>
      <c r="E13" s="2" t="str">
        <f>Table_1[[#This Row],[Team2]]</f>
        <v>Slovakia</v>
      </c>
      <c r="F13" s="15">
        <v>2</v>
      </c>
      <c r="G13" s="15">
        <v>2</v>
      </c>
      <c r="H13" s="2" t="b">
        <f t="shared" si="0"/>
        <v>1</v>
      </c>
      <c r="I13" s="6">
        <f t="shared" si="1"/>
        <v>3</v>
      </c>
      <c r="J13" s="2">
        <f>IFERROR(IF(OR(H13=FALSE,Schedule!I13=FALSE),0,IF(AND(F13=Schedule!G13,G13=Schedule!H13),VLOOKUP(A13,SET!$B$10:$E$60,3,0),IF(I13=Schedule!J13,VLOOKUP(A13,SET!$B$10:$E$60,4,0),0))),0)</f>
        <v>0</v>
      </c>
    </row>
    <row r="14" spans="1:10" x14ac:dyDescent="0.25">
      <c r="A14" s="2">
        <v>11</v>
      </c>
      <c r="B14" s="5">
        <v>44363</v>
      </c>
      <c r="C14" s="3" t="s">
        <v>82</v>
      </c>
      <c r="D14" s="2" t="str">
        <f>Table_1[[#This Row],[Team1]]</f>
        <v>Hungary</v>
      </c>
      <c r="E14" s="2" t="str">
        <f>Table_1[[#This Row],[Team2]]</f>
        <v>Portugal</v>
      </c>
      <c r="F14" s="15">
        <v>2</v>
      </c>
      <c r="G14" s="15">
        <v>0</v>
      </c>
      <c r="H14" s="2" t="b">
        <f t="shared" si="0"/>
        <v>1</v>
      </c>
      <c r="I14" s="6">
        <f t="shared" si="1"/>
        <v>1</v>
      </c>
      <c r="J14" s="2">
        <f>IFERROR(IF(OR(H14=FALSE,Schedule!I14=FALSE),0,IF(AND(F14=Schedule!G14,G14=Schedule!H14),VLOOKUP(A14,SET!$B$10:$E$60,3,0),IF(I14=Schedule!J14,VLOOKUP(A14,SET!$B$10:$E$60,4,0),0))),0)</f>
        <v>1</v>
      </c>
    </row>
    <row r="15" spans="1:10" x14ac:dyDescent="0.25">
      <c r="A15" s="2">
        <v>12</v>
      </c>
      <c r="B15" s="5">
        <v>44363</v>
      </c>
      <c r="C15" s="3" t="s">
        <v>82</v>
      </c>
      <c r="D15" s="2" t="str">
        <f>Table_1[[#This Row],[Team1]]</f>
        <v>France</v>
      </c>
      <c r="E15" s="2" t="str">
        <f>Table_1[[#This Row],[Team2]]</f>
        <v>Germany</v>
      </c>
      <c r="F15" s="15">
        <v>0</v>
      </c>
      <c r="G15" s="15">
        <v>3</v>
      </c>
      <c r="H15" s="2" t="b">
        <f t="shared" si="0"/>
        <v>1</v>
      </c>
      <c r="I15" s="6">
        <f t="shared" si="1"/>
        <v>2</v>
      </c>
      <c r="J15" s="2">
        <f>IFERROR(IF(OR(H15=FALSE,Schedule!I15=FALSE),0,IF(AND(F15=Schedule!G15,G15=Schedule!H15),VLOOKUP(A15,SET!$B$10:$E$60,3,0),IF(I15=Schedule!J15,VLOOKUP(A15,SET!$B$10:$E$60,4,0),0))),0)</f>
        <v>0</v>
      </c>
    </row>
    <row r="16" spans="1:10" x14ac:dyDescent="0.25">
      <c r="A16" s="2">
        <v>13</v>
      </c>
      <c r="B16" s="5">
        <v>44364</v>
      </c>
      <c r="C16" s="3" t="s">
        <v>82</v>
      </c>
      <c r="D16" s="2" t="str">
        <f>Table_1[[#This Row],[Team1]]</f>
        <v>Turkey</v>
      </c>
      <c r="E16" s="2" t="str">
        <f>Table_1[[#This Row],[Team2]]</f>
        <v>Wales</v>
      </c>
      <c r="F16" s="15">
        <v>1</v>
      </c>
      <c r="G16" s="15">
        <v>3</v>
      </c>
      <c r="H16" s="2" t="b">
        <f t="shared" si="0"/>
        <v>1</v>
      </c>
      <c r="I16" s="6">
        <f t="shared" si="1"/>
        <v>2</v>
      </c>
      <c r="J16" s="2">
        <f>IFERROR(IF(OR(H16=FALSE,Schedule!I16=FALSE),0,IF(AND(F16=Schedule!G16,G16=Schedule!H16),VLOOKUP(A16,SET!$B$10:$E$60,3,0),IF(I16=Schedule!J16,VLOOKUP(A16,SET!$B$10:$E$60,4,0),0))),0)</f>
        <v>0</v>
      </c>
    </row>
    <row r="17" spans="1:10" x14ac:dyDescent="0.25">
      <c r="A17" s="2">
        <v>14</v>
      </c>
      <c r="B17" s="5">
        <v>44364</v>
      </c>
      <c r="C17" s="3" t="s">
        <v>82</v>
      </c>
      <c r="D17" s="2" t="str">
        <f>Table_1[[#This Row],[Team1]]</f>
        <v>Italy</v>
      </c>
      <c r="E17" s="2" t="str">
        <f>Table_1[[#This Row],[Team2]]</f>
        <v>Switzerland</v>
      </c>
      <c r="F17" s="15">
        <v>0</v>
      </c>
      <c r="G17" s="15">
        <v>0</v>
      </c>
      <c r="H17" s="2" t="b">
        <f t="shared" si="0"/>
        <v>1</v>
      </c>
      <c r="I17" s="6">
        <f t="shared" si="1"/>
        <v>3</v>
      </c>
      <c r="J17" s="2">
        <f>IFERROR(IF(OR(H17=FALSE,Schedule!I17=FALSE),0,IF(AND(F17=Schedule!G17,G17=Schedule!H17),VLOOKUP(A17,SET!$B$10:$E$60,3,0),IF(I17=Schedule!J17,VLOOKUP(A17,SET!$B$10:$E$60,4,0),0))),0)</f>
        <v>0</v>
      </c>
    </row>
    <row r="18" spans="1:10" x14ac:dyDescent="0.25">
      <c r="A18" s="2">
        <v>15</v>
      </c>
      <c r="B18" s="5">
        <v>44364</v>
      </c>
      <c r="C18" s="3" t="s">
        <v>82</v>
      </c>
      <c r="D18" s="2" t="str">
        <f>Table_1[[#This Row],[Team1]]</f>
        <v>Finland</v>
      </c>
      <c r="E18" s="2" t="str">
        <f>Table_1[[#This Row],[Team2]]</f>
        <v>Russia</v>
      </c>
      <c r="F18" s="15">
        <v>0</v>
      </c>
      <c r="G18" s="15">
        <v>0</v>
      </c>
      <c r="H18" s="2" t="b">
        <f t="shared" si="0"/>
        <v>1</v>
      </c>
      <c r="I18" s="6">
        <f t="shared" si="1"/>
        <v>3</v>
      </c>
      <c r="J18" s="2">
        <f>IFERROR(IF(OR(H18=FALSE,Schedule!I18=FALSE),0,IF(AND(F18=Schedule!G18,G18=Schedule!H18),VLOOKUP(A18,SET!$B$10:$E$60,3,0),IF(I18=Schedule!J18,VLOOKUP(A18,SET!$B$10:$E$60,4,0),0))),0)</f>
        <v>0</v>
      </c>
    </row>
    <row r="19" spans="1:10" x14ac:dyDescent="0.25">
      <c r="A19" s="2">
        <v>16</v>
      </c>
      <c r="B19" s="5">
        <v>44365</v>
      </c>
      <c r="C19" s="3" t="s">
        <v>82</v>
      </c>
      <c r="D19" s="2" t="str">
        <f>Table_1[[#This Row],[Team1]]</f>
        <v>Denmark</v>
      </c>
      <c r="E19" s="2" t="str">
        <f>Table_1[[#This Row],[Team2]]</f>
        <v>Belgium</v>
      </c>
      <c r="F19" s="15">
        <v>0</v>
      </c>
      <c r="G19" s="15">
        <v>3</v>
      </c>
      <c r="H19" s="2" t="b">
        <f t="shared" si="0"/>
        <v>1</v>
      </c>
      <c r="I19" s="6">
        <f t="shared" si="1"/>
        <v>2</v>
      </c>
      <c r="J19" s="2">
        <f>IFERROR(IF(OR(H19=FALSE,Schedule!I19=FALSE),0,IF(AND(F19=Schedule!G19,G19=Schedule!H19),VLOOKUP(A19,SET!$B$10:$E$60,3,0),IF(I19=Schedule!J19,VLOOKUP(A19,SET!$B$10:$E$60,4,0),0))),0)</f>
        <v>0</v>
      </c>
    </row>
    <row r="20" spans="1:10" x14ac:dyDescent="0.25">
      <c r="A20" s="2">
        <v>17</v>
      </c>
      <c r="B20" s="5">
        <v>44365</v>
      </c>
      <c r="C20" s="3" t="s">
        <v>82</v>
      </c>
      <c r="D20" s="2" t="str">
        <f>Table_1[[#This Row],[Team1]]</f>
        <v>Netherlands</v>
      </c>
      <c r="E20" s="2" t="str">
        <f>Table_1[[#This Row],[Team2]]</f>
        <v>Austria</v>
      </c>
      <c r="F20" s="15">
        <v>1</v>
      </c>
      <c r="G20" s="15">
        <v>0</v>
      </c>
      <c r="H20" s="2" t="b">
        <f t="shared" si="0"/>
        <v>1</v>
      </c>
      <c r="I20" s="6">
        <f t="shared" si="1"/>
        <v>1</v>
      </c>
      <c r="J20" s="2">
        <f>IFERROR(IF(OR(H20=FALSE,Schedule!I20=FALSE),0,IF(AND(F20=Schedule!G20,G20=Schedule!H20),VLOOKUP(A20,SET!$B$10:$E$60,3,0),IF(I20=Schedule!J20,VLOOKUP(A20,SET!$B$10:$E$60,4,0),0))),0)</f>
        <v>3</v>
      </c>
    </row>
    <row r="21" spans="1:10" x14ac:dyDescent="0.25">
      <c r="A21" s="2">
        <v>18</v>
      </c>
      <c r="B21" s="5">
        <v>44365</v>
      </c>
      <c r="C21" s="3" t="s">
        <v>82</v>
      </c>
      <c r="D21" s="2" t="str">
        <f>Table_1[[#This Row],[Team1]]</f>
        <v>Ukraine</v>
      </c>
      <c r="E21" s="2" t="str">
        <f>Table_1[[#This Row],[Team2]]</f>
        <v>North Macedonia</v>
      </c>
      <c r="F21" s="15">
        <v>2</v>
      </c>
      <c r="G21" s="15">
        <v>1</v>
      </c>
      <c r="H21" s="2" t="b">
        <f t="shared" si="0"/>
        <v>1</v>
      </c>
      <c r="I21" s="6">
        <f t="shared" si="1"/>
        <v>1</v>
      </c>
      <c r="J21" s="2">
        <f>IFERROR(IF(OR(H21=FALSE,Schedule!I21=FALSE),0,IF(AND(F21=Schedule!G21,G21=Schedule!H21),VLOOKUP(A21,SET!$B$10:$E$60,3,0),IF(I21=Schedule!J21,VLOOKUP(A21,SET!$B$10:$E$60,4,0),0))),0)</f>
        <v>0</v>
      </c>
    </row>
    <row r="22" spans="1:10" x14ac:dyDescent="0.25">
      <c r="A22" s="2">
        <v>19</v>
      </c>
      <c r="B22" s="5">
        <v>44366</v>
      </c>
      <c r="C22" s="3" t="s">
        <v>82</v>
      </c>
      <c r="D22" s="2" t="str">
        <f>Table_1[[#This Row],[Team1]]</f>
        <v>Croatia</v>
      </c>
      <c r="E22" s="2" t="str">
        <f>Table_1[[#This Row],[Team2]]</f>
        <v>Czech Republic</v>
      </c>
      <c r="F22" s="15">
        <v>2</v>
      </c>
      <c r="G22" s="15">
        <v>2</v>
      </c>
      <c r="H22" s="2" t="b">
        <f t="shared" si="0"/>
        <v>1</v>
      </c>
      <c r="I22" s="6">
        <f t="shared" si="1"/>
        <v>3</v>
      </c>
      <c r="J22" s="2">
        <f>IFERROR(IF(OR(H22=FALSE,Schedule!I22=FALSE),0,IF(AND(F22=Schedule!G22,G22=Schedule!H22),VLOOKUP(A22,SET!$B$10:$E$60,3,0),IF(I22=Schedule!J22,VLOOKUP(A22,SET!$B$10:$E$60,4,0),0))),0)</f>
        <v>0</v>
      </c>
    </row>
    <row r="23" spans="1:10" x14ac:dyDescent="0.25">
      <c r="A23" s="2">
        <v>20</v>
      </c>
      <c r="B23" s="5">
        <v>44366</v>
      </c>
      <c r="C23" s="3" t="s">
        <v>82</v>
      </c>
      <c r="D23" s="2" t="str">
        <f>Table_1[[#This Row],[Team1]]</f>
        <v>England</v>
      </c>
      <c r="E23" s="2" t="str">
        <f>Table_1[[#This Row],[Team2]]</f>
        <v>Scotland</v>
      </c>
      <c r="F23" s="15">
        <v>0</v>
      </c>
      <c r="G23" s="15">
        <v>0</v>
      </c>
      <c r="H23" s="2" t="b">
        <f t="shared" si="0"/>
        <v>1</v>
      </c>
      <c r="I23" s="6">
        <f t="shared" si="1"/>
        <v>3</v>
      </c>
      <c r="J23" s="2">
        <f>IFERROR(IF(OR(H23=FALSE,Schedule!I23=FALSE),0,IF(AND(F23=Schedule!G23,G23=Schedule!H23),VLOOKUP(A23,SET!$B$10:$E$60,3,0),IF(I23=Schedule!J23,VLOOKUP(A23,SET!$B$10:$E$60,4,0),0))),0)</f>
        <v>1</v>
      </c>
    </row>
    <row r="24" spans="1:10" x14ac:dyDescent="0.25">
      <c r="A24" s="2">
        <v>21</v>
      </c>
      <c r="B24" s="5">
        <v>44366</v>
      </c>
      <c r="C24" s="3" t="s">
        <v>82</v>
      </c>
      <c r="D24" s="2" t="str">
        <f>Table_1[[#This Row],[Team1]]</f>
        <v>Sweden</v>
      </c>
      <c r="E24" s="2" t="str">
        <f>Table_1[[#This Row],[Team2]]</f>
        <v>Slovakia</v>
      </c>
      <c r="F24" s="15">
        <v>3</v>
      </c>
      <c r="G24" s="15">
        <v>2</v>
      </c>
      <c r="H24" s="2" t="b">
        <f t="shared" si="0"/>
        <v>1</v>
      </c>
      <c r="I24" s="6">
        <f t="shared" si="1"/>
        <v>1</v>
      </c>
      <c r="J24" s="2">
        <f>IFERROR(IF(OR(H24=FALSE,Schedule!I24=FALSE),0,IF(AND(F24=Schedule!G24,G24=Schedule!H24),VLOOKUP(A24,SET!$B$10:$E$60,3,0),IF(I24=Schedule!J24,VLOOKUP(A24,SET!$B$10:$E$60,4,0),0))),0)</f>
        <v>1</v>
      </c>
    </row>
    <row r="25" spans="1:10" x14ac:dyDescent="0.25">
      <c r="A25" s="2">
        <v>22</v>
      </c>
      <c r="B25" s="5">
        <v>44367</v>
      </c>
      <c r="C25" s="3" t="s">
        <v>82</v>
      </c>
      <c r="D25" s="2" t="str">
        <f>Table_1[[#This Row],[Team1]]</f>
        <v>Spain</v>
      </c>
      <c r="E25" s="2" t="str">
        <f>Table_1[[#This Row],[Team2]]</f>
        <v>Poland</v>
      </c>
      <c r="F25" s="15">
        <v>1</v>
      </c>
      <c r="G25" s="15">
        <v>1</v>
      </c>
      <c r="H25" s="2" t="b">
        <f t="shared" si="0"/>
        <v>1</v>
      </c>
      <c r="I25" s="6">
        <f t="shared" si="1"/>
        <v>3</v>
      </c>
      <c r="J25" s="2">
        <f>IFERROR(IF(OR(H25=FALSE,Schedule!I25=FALSE),0,IF(AND(F25=Schedule!G25,G25=Schedule!H25),VLOOKUP(A25,SET!$B$10:$E$60,3,0),IF(I25=Schedule!J25,VLOOKUP(A25,SET!$B$10:$E$60,4,0),0))),0)</f>
        <v>0</v>
      </c>
    </row>
    <row r="26" spans="1:10" x14ac:dyDescent="0.25">
      <c r="A26" s="2">
        <v>23</v>
      </c>
      <c r="B26" s="5">
        <v>44367</v>
      </c>
      <c r="C26" s="3" t="s">
        <v>82</v>
      </c>
      <c r="D26" s="2" t="str">
        <f>Table_1[[#This Row],[Team1]]</f>
        <v>Hungary</v>
      </c>
      <c r="E26" s="2" t="str">
        <f>Table_1[[#This Row],[Team2]]</f>
        <v>France</v>
      </c>
      <c r="F26" s="15">
        <v>2</v>
      </c>
      <c r="G26" s="15">
        <v>2</v>
      </c>
      <c r="H26" s="2" t="b">
        <f t="shared" si="0"/>
        <v>1</v>
      </c>
      <c r="I26" s="6">
        <f t="shared" si="1"/>
        <v>3</v>
      </c>
      <c r="J26" s="2">
        <f>IFERROR(IF(OR(H26=FALSE,Schedule!I26=FALSE),0,IF(AND(F26=Schedule!G26,G26=Schedule!H26),VLOOKUP(A26,SET!$B$10:$E$60,3,0),IF(I26=Schedule!J26,VLOOKUP(A26,SET!$B$10:$E$60,4,0),0))),0)</f>
        <v>3</v>
      </c>
    </row>
    <row r="27" spans="1:10" x14ac:dyDescent="0.25">
      <c r="A27" s="2">
        <v>24</v>
      </c>
      <c r="B27" s="5">
        <v>44367</v>
      </c>
      <c r="C27" s="3" t="s">
        <v>82</v>
      </c>
      <c r="D27" s="2" t="str">
        <f>Table_1[[#This Row],[Team1]]</f>
        <v>Germany</v>
      </c>
      <c r="E27" s="2" t="str">
        <f>Table_1[[#This Row],[Team2]]</f>
        <v>Portugal</v>
      </c>
      <c r="F27" s="15">
        <v>3</v>
      </c>
      <c r="G27" s="15">
        <v>2</v>
      </c>
      <c r="H27" s="2" t="b">
        <f t="shared" si="0"/>
        <v>1</v>
      </c>
      <c r="I27" s="6">
        <f t="shared" si="1"/>
        <v>1</v>
      </c>
      <c r="J27" s="2">
        <f>IFERROR(IF(OR(H27=FALSE,Schedule!I27=FALSE),0,IF(AND(F27=Schedule!G27,G27=Schedule!H27),VLOOKUP(A27,SET!$B$10:$E$60,3,0),IF(I27=Schedule!J27,VLOOKUP(A27,SET!$B$10:$E$60,4,0),0))),0)</f>
        <v>1</v>
      </c>
    </row>
    <row r="28" spans="1:10" x14ac:dyDescent="0.25">
      <c r="A28" s="2">
        <v>25</v>
      </c>
      <c r="B28" s="5">
        <v>44368</v>
      </c>
      <c r="C28" s="3" t="s">
        <v>82</v>
      </c>
      <c r="D28" s="2" t="str">
        <f>Table_1[[#This Row],[Team1]]</f>
        <v>Switzerland</v>
      </c>
      <c r="E28" s="2" t="str">
        <f>Table_1[[#This Row],[Team2]]</f>
        <v>Turkey</v>
      </c>
      <c r="F28" s="15">
        <v>2</v>
      </c>
      <c r="G28" s="15">
        <v>0</v>
      </c>
      <c r="H28" s="2" t="b">
        <f t="shared" si="0"/>
        <v>1</v>
      </c>
      <c r="I28" s="6">
        <f t="shared" si="1"/>
        <v>1</v>
      </c>
      <c r="J28" s="2">
        <f>IFERROR(IF(OR(H28=FALSE,Schedule!I28=FALSE),0,IF(AND(F28=Schedule!G28,G28=Schedule!H28),VLOOKUP(A28,SET!$B$10:$E$60,3,0),IF(I28=Schedule!J28,VLOOKUP(A28,SET!$B$10:$E$60,4,0),0))),0)</f>
        <v>0</v>
      </c>
    </row>
    <row r="29" spans="1:10" x14ac:dyDescent="0.25">
      <c r="A29" s="2">
        <v>26</v>
      </c>
      <c r="B29" s="5">
        <v>44368</v>
      </c>
      <c r="C29" s="3" t="s">
        <v>82</v>
      </c>
      <c r="D29" s="2" t="str">
        <f>Table_1[[#This Row],[Team1]]</f>
        <v>Italy</v>
      </c>
      <c r="E29" s="2" t="str">
        <f>Table_1[[#This Row],[Team2]]</f>
        <v>Wales</v>
      </c>
      <c r="F29" s="15">
        <v>3</v>
      </c>
      <c r="G29" s="15">
        <v>0</v>
      </c>
      <c r="H29" s="2" t="b">
        <f t="shared" si="0"/>
        <v>1</v>
      </c>
      <c r="I29" s="6">
        <f t="shared" si="1"/>
        <v>1</v>
      </c>
      <c r="J29" s="2">
        <f>IFERROR(IF(OR(H29=FALSE,Schedule!I29=FALSE),0,IF(AND(F29=Schedule!G29,G29=Schedule!H29),VLOOKUP(A29,SET!$B$10:$E$60,3,0),IF(I29=Schedule!J29,VLOOKUP(A29,SET!$B$10:$E$60,4,0),0))),0)</f>
        <v>0</v>
      </c>
    </row>
    <row r="30" spans="1:10" x14ac:dyDescent="0.25">
      <c r="A30" s="2">
        <v>27</v>
      </c>
      <c r="B30" s="5">
        <v>44369</v>
      </c>
      <c r="C30" s="3" t="s">
        <v>82</v>
      </c>
      <c r="D30" s="2" t="str">
        <f>Table_1[[#This Row],[Team1]]</f>
        <v>Russia</v>
      </c>
      <c r="E30" s="2" t="str">
        <f>Table_1[[#This Row],[Team2]]</f>
        <v>Denmark</v>
      </c>
      <c r="F30" s="15">
        <v>1</v>
      </c>
      <c r="G30" s="15">
        <v>2</v>
      </c>
      <c r="H30" s="2" t="b">
        <f t="shared" si="0"/>
        <v>1</v>
      </c>
      <c r="I30" s="6">
        <f t="shared" si="1"/>
        <v>2</v>
      </c>
      <c r="J30" s="2">
        <f>IFERROR(IF(OR(H30=FALSE,Schedule!I30=FALSE),0,IF(AND(F30=Schedule!G30,G30=Schedule!H30),VLOOKUP(A30,SET!$B$10:$E$60,3,0),IF(I30=Schedule!J30,VLOOKUP(A30,SET!$B$10:$E$60,4,0),0))),0)</f>
        <v>1</v>
      </c>
    </row>
    <row r="31" spans="1:10" x14ac:dyDescent="0.25">
      <c r="A31" s="2">
        <v>28</v>
      </c>
      <c r="B31" s="5">
        <v>44369</v>
      </c>
      <c r="C31" s="3" t="s">
        <v>82</v>
      </c>
      <c r="D31" s="2" t="str">
        <f>Table_1[[#This Row],[Team1]]</f>
        <v>Finland</v>
      </c>
      <c r="E31" s="2" t="str">
        <f>Table_1[[#This Row],[Team2]]</f>
        <v>Belgium</v>
      </c>
      <c r="F31" s="15">
        <v>2</v>
      </c>
      <c r="G31" s="15">
        <v>3</v>
      </c>
      <c r="H31" s="2" t="b">
        <f t="shared" si="0"/>
        <v>1</v>
      </c>
      <c r="I31" s="6">
        <f t="shared" si="1"/>
        <v>2</v>
      </c>
      <c r="J31" s="2">
        <f>IFERROR(IF(OR(H31=FALSE,Schedule!I31=FALSE),0,IF(AND(F31=Schedule!G31,G31=Schedule!H31),VLOOKUP(A31,SET!$B$10:$E$60,3,0),IF(I31=Schedule!J31,VLOOKUP(A31,SET!$B$10:$E$60,4,0),0))),0)</f>
        <v>0</v>
      </c>
    </row>
    <row r="32" spans="1:10" x14ac:dyDescent="0.25">
      <c r="A32" s="2">
        <v>29</v>
      </c>
      <c r="B32" s="5">
        <v>44369</v>
      </c>
      <c r="C32" s="3" t="s">
        <v>82</v>
      </c>
      <c r="D32" s="2" t="str">
        <f>Table_1[[#This Row],[Team1]]</f>
        <v>North Macedonia</v>
      </c>
      <c r="E32" s="2" t="str">
        <f>Table_1[[#This Row],[Team2]]</f>
        <v>Netherlands</v>
      </c>
      <c r="F32" s="15">
        <v>3</v>
      </c>
      <c r="G32" s="15">
        <v>1</v>
      </c>
      <c r="H32" s="2" t="b">
        <f t="shared" si="0"/>
        <v>1</v>
      </c>
      <c r="I32" s="6">
        <f t="shared" si="1"/>
        <v>1</v>
      </c>
      <c r="J32" s="2">
        <f>IFERROR(IF(OR(H32=FALSE,Schedule!I32=FALSE),0,IF(AND(F32=Schedule!G32,G32=Schedule!H32),VLOOKUP(A32,SET!$B$10:$E$60,3,0),IF(I32=Schedule!J32,VLOOKUP(A32,SET!$B$10:$E$60,4,0),0))),0)</f>
        <v>0</v>
      </c>
    </row>
    <row r="33" spans="1:10" x14ac:dyDescent="0.25">
      <c r="A33" s="2">
        <v>30</v>
      </c>
      <c r="B33" s="5">
        <v>44369</v>
      </c>
      <c r="C33" s="3" t="s">
        <v>82</v>
      </c>
      <c r="D33" s="2" t="str">
        <f>Table_1[[#This Row],[Team1]]</f>
        <v>Ukraine</v>
      </c>
      <c r="E33" s="2" t="str">
        <f>Table_1[[#This Row],[Team2]]</f>
        <v>Austria</v>
      </c>
      <c r="F33" s="15">
        <v>3</v>
      </c>
      <c r="G33" s="15">
        <v>2</v>
      </c>
      <c r="H33" s="2" t="b">
        <f t="shared" si="0"/>
        <v>1</v>
      </c>
      <c r="I33" s="6">
        <f t="shared" si="1"/>
        <v>1</v>
      </c>
      <c r="J33" s="2">
        <f>IFERROR(IF(OR(H33=FALSE,Schedule!I33=FALSE),0,IF(AND(F33=Schedule!G33,G33=Schedule!H33),VLOOKUP(A33,SET!$B$10:$E$60,3,0),IF(I33=Schedule!J33,VLOOKUP(A33,SET!$B$10:$E$60,4,0),0))),0)</f>
        <v>0</v>
      </c>
    </row>
    <row r="34" spans="1:10" x14ac:dyDescent="0.25">
      <c r="A34" s="2">
        <v>31</v>
      </c>
      <c r="B34" s="5">
        <v>44370</v>
      </c>
      <c r="C34" s="3" t="s">
        <v>82</v>
      </c>
      <c r="D34" s="2" t="str">
        <f>Table_1[[#This Row],[Team1]]</f>
        <v>Croatia</v>
      </c>
      <c r="E34" s="2" t="str">
        <f>Table_1[[#This Row],[Team2]]</f>
        <v>Scotland</v>
      </c>
      <c r="F34" s="15">
        <v>2</v>
      </c>
      <c r="G34" s="15">
        <v>2</v>
      </c>
      <c r="H34" s="2" t="b">
        <f t="shared" si="0"/>
        <v>1</v>
      </c>
      <c r="I34" s="6">
        <f t="shared" si="1"/>
        <v>3</v>
      </c>
      <c r="J34" s="2">
        <f>IFERROR(IF(OR(H34=FALSE,Schedule!I34=FALSE),0,IF(AND(F34=Schedule!G34,G34=Schedule!H34),VLOOKUP(A34,SET!$B$10:$E$60,3,0),IF(I34=Schedule!J34,VLOOKUP(A34,SET!$B$10:$E$60,4,0),0))),0)</f>
        <v>0</v>
      </c>
    </row>
    <row r="35" spans="1:10" x14ac:dyDescent="0.25">
      <c r="A35" s="2">
        <v>32</v>
      </c>
      <c r="B35" s="5">
        <v>44370</v>
      </c>
      <c r="C35" s="3" t="s">
        <v>82</v>
      </c>
      <c r="D35" s="2" t="str">
        <f>Table_1[[#This Row],[Team1]]</f>
        <v>Czech Republic</v>
      </c>
      <c r="E35" s="2" t="str">
        <f>Table_1[[#This Row],[Team2]]</f>
        <v>England</v>
      </c>
      <c r="F35" s="15">
        <v>3</v>
      </c>
      <c r="G35" s="15">
        <v>0</v>
      </c>
      <c r="H35" s="2" t="b">
        <f t="shared" si="0"/>
        <v>1</v>
      </c>
      <c r="I35" s="6">
        <f t="shared" si="1"/>
        <v>1</v>
      </c>
      <c r="J35" s="2">
        <f>IFERROR(IF(OR(H35=FALSE,Schedule!I35=FALSE),0,IF(AND(F35=Schedule!G35,G35=Schedule!H35),VLOOKUP(A35,SET!$B$10:$E$60,3,0),IF(I35=Schedule!J35,VLOOKUP(A35,SET!$B$10:$E$60,4,0),0))),0)</f>
        <v>0</v>
      </c>
    </row>
    <row r="36" spans="1:10" x14ac:dyDescent="0.25">
      <c r="A36" s="2">
        <v>33</v>
      </c>
      <c r="B36" s="5">
        <v>44371</v>
      </c>
      <c r="C36" s="3" t="s">
        <v>82</v>
      </c>
      <c r="D36" s="2" t="str">
        <f>Table_1[[#This Row],[Team1]]</f>
        <v>Slovakia</v>
      </c>
      <c r="E36" s="2" t="str">
        <f>Table_1[[#This Row],[Team2]]</f>
        <v>Spain</v>
      </c>
      <c r="F36" s="15">
        <v>2</v>
      </c>
      <c r="G36" s="15">
        <v>2</v>
      </c>
      <c r="H36" s="2" t="b">
        <f t="shared" si="0"/>
        <v>1</v>
      </c>
      <c r="I36" s="6">
        <f t="shared" si="1"/>
        <v>3</v>
      </c>
      <c r="J36" s="2">
        <f>IFERROR(IF(OR(H36=FALSE,Schedule!I36=FALSE),0,IF(AND(F36=Schedule!G36,G36=Schedule!H36),VLOOKUP(A36,SET!$B$10:$E$60,3,0),IF(I36=Schedule!J36,VLOOKUP(A36,SET!$B$10:$E$60,4,0),0))),0)</f>
        <v>0</v>
      </c>
    </row>
    <row r="37" spans="1:10" x14ac:dyDescent="0.25">
      <c r="A37" s="2">
        <v>34</v>
      </c>
      <c r="B37" s="5">
        <v>44371</v>
      </c>
      <c r="C37" s="3" t="s">
        <v>82</v>
      </c>
      <c r="D37" s="2" t="str">
        <f>Table_1[[#This Row],[Team1]]</f>
        <v>Sweden</v>
      </c>
      <c r="E37" s="2" t="str">
        <f>Table_1[[#This Row],[Team2]]</f>
        <v>Poland</v>
      </c>
      <c r="F37" s="15">
        <v>2</v>
      </c>
      <c r="G37" s="15">
        <v>0</v>
      </c>
      <c r="H37" s="2" t="b">
        <f t="shared" si="0"/>
        <v>1</v>
      </c>
      <c r="I37" s="6">
        <f t="shared" si="1"/>
        <v>1</v>
      </c>
      <c r="J37" s="2">
        <f>IFERROR(IF(OR(H37=FALSE,Schedule!I37=FALSE),0,IF(AND(F37=Schedule!G37,G37=Schedule!H37),VLOOKUP(A37,SET!$B$10:$E$60,3,0),IF(I37=Schedule!J37,VLOOKUP(A37,SET!$B$10:$E$60,4,0),0))),0)</f>
        <v>0</v>
      </c>
    </row>
    <row r="38" spans="1:10" x14ac:dyDescent="0.25">
      <c r="A38" s="2">
        <v>35</v>
      </c>
      <c r="B38" s="5">
        <v>44371</v>
      </c>
      <c r="C38" s="3" t="s">
        <v>82</v>
      </c>
      <c r="D38" s="2" t="str">
        <f>Table_1[[#This Row],[Team1]]</f>
        <v>Portugal</v>
      </c>
      <c r="E38" s="2" t="str">
        <f>Table_1[[#This Row],[Team2]]</f>
        <v>France</v>
      </c>
      <c r="F38" s="15">
        <v>3</v>
      </c>
      <c r="G38" s="15">
        <v>2</v>
      </c>
      <c r="H38" s="2" t="b">
        <f t="shared" si="0"/>
        <v>1</v>
      </c>
      <c r="I38" s="6">
        <f t="shared" si="1"/>
        <v>1</v>
      </c>
      <c r="J38" s="2">
        <f>IFERROR(IF(OR(H38=FALSE,Schedule!I38=FALSE),0,IF(AND(F38=Schedule!G38,G38=Schedule!H38),VLOOKUP(A38,SET!$B$10:$E$60,3,0),IF(I38=Schedule!J38,VLOOKUP(A38,SET!$B$10:$E$60,4,0),0))),0)</f>
        <v>0</v>
      </c>
    </row>
    <row r="39" spans="1:10" x14ac:dyDescent="0.25">
      <c r="A39" s="2">
        <v>36</v>
      </c>
      <c r="B39" s="5">
        <v>44371</v>
      </c>
      <c r="C39" s="3" t="s">
        <v>82</v>
      </c>
      <c r="D39" s="2" t="str">
        <f>Table_1[[#This Row],[Team1]]</f>
        <v>Germany</v>
      </c>
      <c r="E39" s="2" t="str">
        <f>Table_1[[#This Row],[Team2]]</f>
        <v>Hungary</v>
      </c>
      <c r="F39" s="15">
        <v>0</v>
      </c>
      <c r="G39" s="15">
        <v>0</v>
      </c>
      <c r="H39" s="2" t="b">
        <f t="shared" si="0"/>
        <v>1</v>
      </c>
      <c r="I39" s="6">
        <f t="shared" si="1"/>
        <v>3</v>
      </c>
      <c r="J39" s="2">
        <f>IFERROR(IF(OR(H39=FALSE,Schedule!I39=FALSE),0,IF(AND(F39=Schedule!G39,G39=Schedule!H39),VLOOKUP(A39,SET!$B$10:$E$60,3,0),IF(I39=Schedule!J39,VLOOKUP(A39,SET!$B$10:$E$60,4,0),0))),0)</f>
        <v>0</v>
      </c>
    </row>
    <row r="40" spans="1:10" x14ac:dyDescent="0.25">
      <c r="A40" s="2">
        <v>37</v>
      </c>
      <c r="B40" s="5">
        <v>44403</v>
      </c>
      <c r="C40" s="3" t="s">
        <v>33</v>
      </c>
      <c r="D40" s="2" t="str">
        <f>Table_1[[#This Row],[Team1]]</f>
        <v>1A</v>
      </c>
      <c r="E40" s="2" t="str">
        <f>Table_1[[#This Row],[Team2]]</f>
        <v>2C</v>
      </c>
      <c r="F40" s="15">
        <v>1</v>
      </c>
      <c r="G40" s="15">
        <v>1</v>
      </c>
      <c r="H40" s="2" t="b">
        <f t="shared" si="0"/>
        <v>1</v>
      </c>
      <c r="I40" s="6">
        <f t="shared" si="1"/>
        <v>3</v>
      </c>
      <c r="J40" s="2">
        <f>IFERROR(IF(OR(H40=FALSE,Schedule!I40=FALSE),0,IF(AND(F40=Schedule!G40,G40=Schedule!H40),VLOOKUP(A40,SET!$B$10:$E$60,3,0),IF(I40=Schedule!J40,VLOOKUP(A40,SET!$B$10:$E$60,4,0),0))),0)</f>
        <v>3</v>
      </c>
    </row>
    <row r="41" spans="1:10" x14ac:dyDescent="0.25">
      <c r="A41" s="2">
        <v>38</v>
      </c>
      <c r="B41" s="5">
        <v>44403</v>
      </c>
      <c r="C41" s="3" t="s">
        <v>33</v>
      </c>
      <c r="D41" s="2" t="str">
        <f>Table_1[[#This Row],[Team1]]</f>
        <v>2A</v>
      </c>
      <c r="E41" s="2" t="str">
        <f>Table_1[[#This Row],[Team2]]</f>
        <v>2B</v>
      </c>
      <c r="F41" s="15">
        <v>0</v>
      </c>
      <c r="G41" s="15">
        <v>1</v>
      </c>
      <c r="H41" s="2" t="b">
        <f t="shared" si="0"/>
        <v>1</v>
      </c>
      <c r="I41" s="6">
        <f t="shared" si="1"/>
        <v>2</v>
      </c>
      <c r="J41" s="2">
        <f>IFERROR(IF(OR(H41=FALSE,Schedule!I41=FALSE),0,IF(AND(F41=Schedule!G41,G41=Schedule!H41),VLOOKUP(A41,SET!$B$10:$E$60,3,0),IF(I41=Schedule!J41,VLOOKUP(A41,SET!$B$10:$E$60,4,0),0))),0)</f>
        <v>1</v>
      </c>
    </row>
    <row r="42" spans="1:10" x14ac:dyDescent="0.25">
      <c r="A42" s="2">
        <v>39</v>
      </c>
      <c r="B42" s="5">
        <v>44404</v>
      </c>
      <c r="C42" s="3" t="s">
        <v>33</v>
      </c>
      <c r="D42" s="2" t="str">
        <f>Table_1[[#This Row],[Team1]]</f>
        <v>1B</v>
      </c>
      <c r="E42" s="2" t="str">
        <f>Table_1[[#This Row],[Team2]]</f>
        <v>3A/D/E/F</v>
      </c>
      <c r="F42" s="15">
        <v>1</v>
      </c>
      <c r="G42" s="15">
        <v>1</v>
      </c>
      <c r="H42" s="2" t="b">
        <f t="shared" si="0"/>
        <v>1</v>
      </c>
      <c r="I42" s="6">
        <f t="shared" si="1"/>
        <v>3</v>
      </c>
      <c r="J42" s="2">
        <f>IFERROR(IF(OR(H42=FALSE,Schedule!I42=FALSE),0,IF(AND(F42=Schedule!G42,G42=Schedule!H42),VLOOKUP(A42,SET!$B$10:$E$60,3,0),IF(I42=Schedule!J42,VLOOKUP(A42,SET!$B$10:$E$60,4,0),0))),0)</f>
        <v>1</v>
      </c>
    </row>
    <row r="43" spans="1:10" x14ac:dyDescent="0.25">
      <c r="A43" s="2">
        <v>40</v>
      </c>
      <c r="B43" s="5">
        <v>44404</v>
      </c>
      <c r="C43" s="3" t="s">
        <v>33</v>
      </c>
      <c r="D43" s="2" t="str">
        <f>Table_1[[#This Row],[Team1]]</f>
        <v>1C</v>
      </c>
      <c r="E43" s="2" t="str">
        <f>Table_1[[#This Row],[Team2]]</f>
        <v>3D/E/F</v>
      </c>
      <c r="F43" s="15">
        <v>0</v>
      </c>
      <c r="G43" s="15">
        <v>2</v>
      </c>
      <c r="H43" s="2" t="b">
        <f t="shared" si="0"/>
        <v>1</v>
      </c>
      <c r="I43" s="6">
        <f t="shared" si="1"/>
        <v>2</v>
      </c>
      <c r="J43" s="2">
        <f>IFERROR(IF(OR(H43=FALSE,Schedule!I43=FALSE),0,IF(AND(F43=Schedule!G43,G43=Schedule!H43),VLOOKUP(A43,SET!$B$10:$E$60,3,0),IF(I43=Schedule!J43,VLOOKUP(A43,SET!$B$10:$E$60,4,0),0))),0)</f>
        <v>0</v>
      </c>
    </row>
    <row r="44" spans="1:10" x14ac:dyDescent="0.25">
      <c r="A44" s="2">
        <v>41</v>
      </c>
      <c r="B44" s="5">
        <v>44405</v>
      </c>
      <c r="C44" s="3" t="s">
        <v>33</v>
      </c>
      <c r="D44" s="2" t="str">
        <f>Table_1[[#This Row],[Team1]]</f>
        <v>1F</v>
      </c>
      <c r="E44" s="2" t="str">
        <f>Table_1[[#This Row],[Team2]]</f>
        <v>3A/B/C</v>
      </c>
      <c r="F44" s="15">
        <v>1</v>
      </c>
      <c r="G44" s="15">
        <v>3</v>
      </c>
      <c r="H44" s="2" t="b">
        <f t="shared" si="0"/>
        <v>1</v>
      </c>
      <c r="I44" s="6">
        <f t="shared" si="1"/>
        <v>2</v>
      </c>
      <c r="J44" s="2">
        <f>IFERROR(IF(OR(H44=FALSE,Schedule!I44=FALSE),0,IF(AND(F44=Schedule!G44,G44=Schedule!H44),VLOOKUP(A44,SET!$B$10:$E$60,3,0),IF(I44=Schedule!J44,VLOOKUP(A44,SET!$B$10:$E$60,4,0),0))),0)</f>
        <v>0</v>
      </c>
    </row>
    <row r="45" spans="1:10" x14ac:dyDescent="0.25">
      <c r="A45" s="2">
        <v>42</v>
      </c>
      <c r="B45" s="5">
        <v>44405</v>
      </c>
      <c r="C45" s="3" t="s">
        <v>33</v>
      </c>
      <c r="D45" s="2" t="str">
        <f>Table_1[[#This Row],[Team1]]</f>
        <v>2D</v>
      </c>
      <c r="E45" s="2" t="str">
        <f>Table_1[[#This Row],[Team2]]</f>
        <v>2E</v>
      </c>
      <c r="F45" s="15">
        <v>0</v>
      </c>
      <c r="G45" s="15">
        <v>0</v>
      </c>
      <c r="H45" s="2" t="b">
        <f t="shared" si="0"/>
        <v>1</v>
      </c>
      <c r="I45" s="6">
        <f t="shared" si="1"/>
        <v>3</v>
      </c>
      <c r="J45" s="2">
        <f>IFERROR(IF(OR(H45=FALSE,Schedule!I45=FALSE),0,IF(AND(F45=Schedule!G45,G45=Schedule!H45),VLOOKUP(A45,SET!$B$10:$E$60,3,0),IF(I45=Schedule!J45,VLOOKUP(A45,SET!$B$10:$E$60,4,0),0))),0)</f>
        <v>1</v>
      </c>
    </row>
    <row r="46" spans="1:10" x14ac:dyDescent="0.25">
      <c r="A46" s="2">
        <v>43</v>
      </c>
      <c r="B46" s="5">
        <v>44406</v>
      </c>
      <c r="C46" s="3" t="s">
        <v>33</v>
      </c>
      <c r="D46" s="2" t="str">
        <f>Table_1[[#This Row],[Team1]]</f>
        <v>1E</v>
      </c>
      <c r="E46" s="2" t="str">
        <f>Table_1[[#This Row],[Team2]]</f>
        <v>3A/B/C/D</v>
      </c>
      <c r="F46" s="15">
        <v>0</v>
      </c>
      <c r="G46" s="15">
        <v>1</v>
      </c>
      <c r="H46" s="2" t="b">
        <f t="shared" si="0"/>
        <v>1</v>
      </c>
      <c r="I46" s="6">
        <f t="shared" si="1"/>
        <v>2</v>
      </c>
      <c r="J46" s="2">
        <f>IFERROR(IF(OR(H46=FALSE,Schedule!I46=FALSE),0,IF(AND(F46=Schedule!G46,G46=Schedule!H46),VLOOKUP(A46,SET!$B$10:$E$60,3,0),IF(I46=Schedule!J46,VLOOKUP(A46,SET!$B$10:$E$60,4,0),0))),0)</f>
        <v>1</v>
      </c>
    </row>
    <row r="47" spans="1:10" x14ac:dyDescent="0.25">
      <c r="A47" s="2">
        <v>44</v>
      </c>
      <c r="B47" s="5">
        <v>44406</v>
      </c>
      <c r="C47" s="3" t="s">
        <v>33</v>
      </c>
      <c r="D47" s="2" t="str">
        <f>Table_1[[#This Row],[Team1]]</f>
        <v>1D</v>
      </c>
      <c r="E47" s="2" t="str">
        <f>Table_1[[#This Row],[Team2]]</f>
        <v>2F</v>
      </c>
      <c r="F47" s="15">
        <v>2</v>
      </c>
      <c r="G47" s="15">
        <v>3</v>
      </c>
      <c r="H47" s="2" t="b">
        <f t="shared" si="0"/>
        <v>1</v>
      </c>
      <c r="I47" s="6">
        <f t="shared" si="1"/>
        <v>2</v>
      </c>
      <c r="J47" s="2">
        <f>IFERROR(IF(OR(H47=FALSE,Schedule!I47=FALSE),0,IF(AND(F47=Schedule!G47,G47=Schedule!H47),VLOOKUP(A47,SET!$B$10:$E$60,3,0),IF(I47=Schedule!J47,VLOOKUP(A47,SET!$B$10:$E$60,4,0),0))),0)</f>
        <v>0</v>
      </c>
    </row>
    <row r="48" spans="1:10" x14ac:dyDescent="0.25">
      <c r="A48" s="2">
        <v>45</v>
      </c>
      <c r="B48" s="5">
        <v>44379</v>
      </c>
      <c r="C48" s="3" t="s">
        <v>50</v>
      </c>
      <c r="D48" s="2" t="str">
        <f>Table_1[[#This Row],[Team1]]</f>
        <v>W 41</v>
      </c>
      <c r="E48" s="2" t="str">
        <f>Table_1[[#This Row],[Team2]]</f>
        <v>W 42</v>
      </c>
      <c r="F48" s="15">
        <v>3</v>
      </c>
      <c r="G48" s="15">
        <v>3</v>
      </c>
      <c r="H48" s="2" t="b">
        <f t="shared" si="0"/>
        <v>1</v>
      </c>
      <c r="I48" s="6">
        <f t="shared" si="1"/>
        <v>3</v>
      </c>
      <c r="J48" s="2">
        <f>IFERROR(IF(OR(H48=FALSE,Schedule!I48=FALSE),0,IF(AND(F48=Schedule!G48,G48=Schedule!H48),VLOOKUP(A48,SET!$B$10:$E$60,3,0),IF(I48=Schedule!J48,VLOOKUP(A48,SET!$B$10:$E$60,4,0),0))),0)</f>
        <v>0</v>
      </c>
    </row>
    <row r="49" spans="1:10" x14ac:dyDescent="0.25">
      <c r="A49" s="2">
        <v>46</v>
      </c>
      <c r="B49" s="5">
        <v>44379</v>
      </c>
      <c r="C49" s="3" t="s">
        <v>50</v>
      </c>
      <c r="D49" s="2" t="str">
        <f>Table_1[[#This Row],[Team1]]</f>
        <v>W 39</v>
      </c>
      <c r="E49" s="2" t="str">
        <f>Table_1[[#This Row],[Team2]]</f>
        <v>W 37</v>
      </c>
      <c r="F49" s="15">
        <v>2</v>
      </c>
      <c r="G49" s="15">
        <v>3</v>
      </c>
      <c r="H49" s="2" t="b">
        <f t="shared" si="0"/>
        <v>1</v>
      </c>
      <c r="I49" s="6">
        <f t="shared" si="1"/>
        <v>2</v>
      </c>
      <c r="J49" s="2">
        <f>IFERROR(IF(OR(H49=FALSE,Schedule!I49=FALSE),0,IF(AND(F49=Schedule!G49,G49=Schedule!H49),VLOOKUP(A49,SET!$B$10:$E$60,3,0),IF(I49=Schedule!J49,VLOOKUP(A49,SET!$B$10:$E$60,4,0),0))),0)</f>
        <v>0</v>
      </c>
    </row>
    <row r="50" spans="1:10" x14ac:dyDescent="0.25">
      <c r="A50" s="2">
        <v>47</v>
      </c>
      <c r="B50" s="5">
        <v>44380</v>
      </c>
      <c r="C50" s="3" t="s">
        <v>50</v>
      </c>
      <c r="D50" s="2" t="str">
        <f>Table_1[[#This Row],[Team1]]</f>
        <v>W 40</v>
      </c>
      <c r="E50" s="2" t="str">
        <f>Table_1[[#This Row],[Team2]]</f>
        <v>W 38</v>
      </c>
      <c r="F50" s="15">
        <v>3</v>
      </c>
      <c r="G50" s="15">
        <v>3</v>
      </c>
      <c r="H50" s="2" t="b">
        <f t="shared" si="0"/>
        <v>1</v>
      </c>
      <c r="I50" s="6">
        <f t="shared" si="1"/>
        <v>3</v>
      </c>
      <c r="J50" s="2">
        <f>IFERROR(IF(OR(H50=FALSE,Schedule!I50=FALSE),0,IF(AND(F50=Schedule!G50,G50=Schedule!H50),VLOOKUP(A50,SET!$B$10:$E$60,3,0),IF(I50=Schedule!J50,VLOOKUP(A50,SET!$B$10:$E$60,4,0),0))),0)</f>
        <v>0</v>
      </c>
    </row>
    <row r="51" spans="1:10" x14ac:dyDescent="0.25">
      <c r="A51" s="2">
        <v>48</v>
      </c>
      <c r="B51" s="5">
        <v>44380</v>
      </c>
      <c r="C51" s="3" t="s">
        <v>50</v>
      </c>
      <c r="D51" s="2" t="str">
        <f>Table_1[[#This Row],[Team1]]</f>
        <v>W 43</v>
      </c>
      <c r="E51" s="2" t="str">
        <f>Table_1[[#This Row],[Team2]]</f>
        <v>W 44</v>
      </c>
      <c r="F51" s="15">
        <v>0</v>
      </c>
      <c r="G51" s="15">
        <v>2</v>
      </c>
      <c r="H51" s="2" t="b">
        <f t="shared" si="0"/>
        <v>1</v>
      </c>
      <c r="I51" s="6">
        <f t="shared" si="1"/>
        <v>2</v>
      </c>
      <c r="J51" s="2">
        <f>IFERROR(IF(OR(H51=FALSE,Schedule!I51=FALSE),0,IF(AND(F51=Schedule!G51,G51=Schedule!H51),VLOOKUP(A51,SET!$B$10:$E$60,3,0),IF(I51=Schedule!J51,VLOOKUP(A51,SET!$B$10:$E$60,4,0),0))),0)</f>
        <v>0</v>
      </c>
    </row>
    <row r="52" spans="1:10" x14ac:dyDescent="0.25">
      <c r="A52" s="2">
        <v>49</v>
      </c>
      <c r="B52" s="5">
        <v>44383</v>
      </c>
      <c r="C52" s="3" t="s">
        <v>59</v>
      </c>
      <c r="D52" s="2" t="str">
        <f>Table_1[[#This Row],[Team1]]</f>
        <v>W 45</v>
      </c>
      <c r="E52" s="2" t="str">
        <f>Table_1[[#This Row],[Team2]]</f>
        <v>W 46</v>
      </c>
      <c r="F52" s="15">
        <v>0</v>
      </c>
      <c r="G52" s="15">
        <v>1</v>
      </c>
      <c r="H52" s="2" t="b">
        <f t="shared" si="0"/>
        <v>1</v>
      </c>
      <c r="I52" s="6">
        <f t="shared" si="1"/>
        <v>2</v>
      </c>
      <c r="J52" s="2">
        <f>IFERROR(IF(OR(H52=FALSE,Schedule!I52=FALSE),0,IF(AND(F52=Schedule!G52,G52=Schedule!H52),VLOOKUP(A52,SET!$B$10:$E$60,3,0),IF(I52=Schedule!J52,VLOOKUP(A52,SET!$B$10:$E$60,4,0),0))),0)</f>
        <v>0</v>
      </c>
    </row>
    <row r="53" spans="1:10" x14ac:dyDescent="0.25">
      <c r="A53" s="2">
        <v>50</v>
      </c>
      <c r="B53" s="5">
        <v>44384</v>
      </c>
      <c r="C53" s="3" t="s">
        <v>59</v>
      </c>
      <c r="D53" s="2" t="str">
        <f>Table_1[[#This Row],[Team1]]</f>
        <v>W 48</v>
      </c>
      <c r="E53" s="2" t="str">
        <f>Table_1[[#This Row],[Team2]]</f>
        <v>W 47</v>
      </c>
      <c r="F53" s="15">
        <v>1</v>
      </c>
      <c r="G53" s="15">
        <v>3</v>
      </c>
      <c r="H53" s="2" t="b">
        <f t="shared" si="0"/>
        <v>1</v>
      </c>
      <c r="I53" s="6">
        <f t="shared" si="1"/>
        <v>2</v>
      </c>
      <c r="J53" s="2">
        <f>IFERROR(IF(OR(H53=FALSE,Schedule!I53=FALSE),0,IF(AND(F53=Schedule!G53,G53=Schedule!H53),VLOOKUP(A53,SET!$B$10:$E$60,3,0),IF(I53=Schedule!J53,VLOOKUP(A53,SET!$B$10:$E$60,4,0),0))),0)</f>
        <v>0</v>
      </c>
    </row>
    <row r="54" spans="1:10" x14ac:dyDescent="0.25">
      <c r="A54" s="2">
        <v>51</v>
      </c>
      <c r="B54" s="5">
        <v>44388</v>
      </c>
      <c r="C54" s="3" t="s">
        <v>64</v>
      </c>
      <c r="D54" s="2" t="str">
        <f>Table_1[[#This Row],[Team1]]</f>
        <v>W 49</v>
      </c>
      <c r="E54" s="2" t="str">
        <f>Table_1[[#This Row],[Team2]]</f>
        <v>W 50</v>
      </c>
      <c r="F54" s="15">
        <v>1</v>
      </c>
      <c r="G54" s="15">
        <v>3</v>
      </c>
      <c r="H54" s="2" t="b">
        <f t="shared" si="0"/>
        <v>1</v>
      </c>
      <c r="I54" s="6">
        <f t="shared" si="1"/>
        <v>2</v>
      </c>
      <c r="J54" s="2">
        <f>IFERROR(IF(OR(H54=FALSE,Schedule!I54=FALSE),0,IF(AND(F54=Schedule!G54,G54=Schedule!H54),VLOOKUP(A54,SET!$B$10:$E$60,3,0),IF(I54=Schedule!J54,VLOOKUP(A54,SET!$B$10:$E$60,4,0),0))),0)</f>
        <v>0</v>
      </c>
    </row>
  </sheetData>
  <sheetProtection algorithmName="SHA-512" hashValue="6zuvkqZQcSmuu5DEWZiKzaoMyrL3G4FL43o17HIdG5AXYHm7LbOStQlbR3bWv3fxqPKU/ykhfpV55lGNtp0qyA==" saltValue="wROEoKLfXtdGKIPQxMCUX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J54"/>
  <sheetViews>
    <sheetView workbookViewId="0">
      <selection activeCell="M6" sqref="M6"/>
    </sheetView>
  </sheetViews>
  <sheetFormatPr defaultRowHeight="15" x14ac:dyDescent="0.25"/>
  <cols>
    <col min="1" max="1" width="9.5703125" bestFit="1" customWidth="1"/>
    <col min="2" max="2" width="12.5703125" customWidth="1"/>
    <col min="4" max="5" width="12.42578125" bestFit="1" customWidth="1"/>
    <col min="8" max="9" width="9" hidden="1" customWidth="1"/>
    <col min="12" max="12" width="18.5703125" customWidth="1"/>
  </cols>
  <sheetData>
    <row r="1" spans="1:10" x14ac:dyDescent="0.25">
      <c r="A1" t="str" cm="1">
        <f t="array" aca="1" ref="A1" ca="1">MID(CELL("filename",A1),FIND("]",CELL("filename",A1))+1,255)</f>
        <v>05</v>
      </c>
    </row>
    <row r="3" spans="1:10" x14ac:dyDescent="0.25">
      <c r="A3" s="4" t="s">
        <v>0</v>
      </c>
      <c r="B3" s="4" t="s">
        <v>1</v>
      </c>
      <c r="C3" s="4" t="s">
        <v>2</v>
      </c>
      <c r="D3" s="4" t="s">
        <v>71</v>
      </c>
      <c r="E3" s="4" t="s">
        <v>72</v>
      </c>
      <c r="F3" s="4" t="s">
        <v>73</v>
      </c>
      <c r="G3" s="4" t="s">
        <v>74</v>
      </c>
      <c r="H3" s="47" t="s">
        <v>66</v>
      </c>
      <c r="I3" s="47" t="s">
        <v>75</v>
      </c>
      <c r="J3" s="4" t="s">
        <v>76</v>
      </c>
    </row>
    <row r="4" spans="1:10" x14ac:dyDescent="0.25">
      <c r="A4" s="2">
        <v>1</v>
      </c>
      <c r="B4" s="5">
        <v>44358</v>
      </c>
      <c r="C4" s="3" t="s">
        <v>82</v>
      </c>
      <c r="D4" s="2" t="str">
        <f>Table_1[[#This Row],[Team1]]</f>
        <v>Turkey</v>
      </c>
      <c r="E4" s="2" t="str">
        <f>Table_1[[#This Row],[Team2]]</f>
        <v>Italy</v>
      </c>
      <c r="F4" s="15">
        <v>2</v>
      </c>
      <c r="G4" s="15">
        <v>1</v>
      </c>
      <c r="H4" s="2" t="b">
        <f>NOT(OR(ISBLANK(F4),ISBLANK(G4)))</f>
        <v>1</v>
      </c>
      <c r="I4" s="6">
        <f>IF(H4=FALSE,0,IF(F4&gt;G4,1,IF(G4&gt;F4,2,3)))</f>
        <v>1</v>
      </c>
      <c r="J4" s="2">
        <f>IFERROR(IF(OR(H4=FALSE,Schedule!I4=FALSE),0,IF(AND(F4=Schedule!G4,G4=Schedule!H4),VLOOKUP(A4,SET!$B$10:$E$60,3,0),IF(I4=Schedule!J4,VLOOKUP(A4,SET!$B$10:$E$60,4,0),0))),0)</f>
        <v>3</v>
      </c>
    </row>
    <row r="5" spans="1:10" x14ac:dyDescent="0.25">
      <c r="A5" s="2">
        <v>2</v>
      </c>
      <c r="B5" s="5">
        <v>44360</v>
      </c>
      <c r="C5" s="3" t="s">
        <v>82</v>
      </c>
      <c r="D5" s="2" t="str">
        <f>Table_1[[#This Row],[Team1]]</f>
        <v>Wales</v>
      </c>
      <c r="E5" s="2" t="str">
        <f>Table_1[[#This Row],[Team2]]</f>
        <v>Switzerland</v>
      </c>
      <c r="F5" s="15">
        <v>1</v>
      </c>
      <c r="G5" s="15">
        <v>1</v>
      </c>
      <c r="H5" s="2" t="b">
        <f t="shared" ref="H5:H54" si="0">NOT(OR(ISBLANK(F5),ISBLANK(G5)))</f>
        <v>1</v>
      </c>
      <c r="I5" s="6">
        <f t="shared" ref="I5:I54" si="1">IF(H5=FALSE,0,IF(F5&gt;G5,1,IF(G5&gt;F5,2,3)))</f>
        <v>3</v>
      </c>
      <c r="J5" s="2">
        <f>IFERROR(IF(OR(H5=FALSE,Schedule!I5=FALSE),0,IF(AND(F5=Schedule!G5,G5=Schedule!H5),VLOOKUP(A5,SET!$B$10:$E$60,3,0),IF(I5=Schedule!J5,VLOOKUP(A5,SET!$B$10:$E$60,4,0),0))),0)</f>
        <v>0</v>
      </c>
    </row>
    <row r="6" spans="1:10" x14ac:dyDescent="0.25">
      <c r="A6" s="2">
        <v>3</v>
      </c>
      <c r="B6" s="5">
        <v>44360</v>
      </c>
      <c r="C6" s="3" t="s">
        <v>82</v>
      </c>
      <c r="D6" s="2" t="str">
        <f>Table_1[[#This Row],[Team1]]</f>
        <v>Denmark</v>
      </c>
      <c r="E6" s="2" t="str">
        <f>Table_1[[#This Row],[Team2]]</f>
        <v>Finland</v>
      </c>
      <c r="F6" s="15">
        <v>3</v>
      </c>
      <c r="G6" s="15">
        <v>0</v>
      </c>
      <c r="H6" s="2" t="b">
        <f t="shared" si="0"/>
        <v>1</v>
      </c>
      <c r="I6" s="6">
        <f t="shared" si="1"/>
        <v>1</v>
      </c>
      <c r="J6" s="2">
        <f>IFERROR(IF(OR(H6=FALSE,Schedule!I6=FALSE),0,IF(AND(F6=Schedule!G6,G6=Schedule!H6),VLOOKUP(A6,SET!$B$10:$E$60,3,0),IF(I6=Schedule!J6,VLOOKUP(A6,SET!$B$10:$E$60,4,0),0))),0)</f>
        <v>1</v>
      </c>
    </row>
    <row r="7" spans="1:10" x14ac:dyDescent="0.25">
      <c r="A7" s="2">
        <v>4</v>
      </c>
      <c r="B7" s="5">
        <v>44360</v>
      </c>
      <c r="C7" s="3" t="s">
        <v>82</v>
      </c>
      <c r="D7" s="2" t="str">
        <f>Table_1[[#This Row],[Team1]]</f>
        <v>Belgium</v>
      </c>
      <c r="E7" s="2" t="str">
        <f>Table_1[[#This Row],[Team2]]</f>
        <v>Russia</v>
      </c>
      <c r="F7" s="15">
        <v>3</v>
      </c>
      <c r="G7" s="15">
        <v>2</v>
      </c>
      <c r="H7" s="2" t="b">
        <f t="shared" si="0"/>
        <v>1</v>
      </c>
      <c r="I7" s="6">
        <f t="shared" si="1"/>
        <v>1</v>
      </c>
      <c r="J7" s="2">
        <f>IFERROR(IF(OR(H7=FALSE,Schedule!I7=FALSE),0,IF(AND(F7=Schedule!G7,G7=Schedule!H7),VLOOKUP(A7,SET!$B$10:$E$60,3,0),IF(I7=Schedule!J7,VLOOKUP(A7,SET!$B$10:$E$60,4,0),0))),0)</f>
        <v>1</v>
      </c>
    </row>
    <row r="8" spans="1:10" x14ac:dyDescent="0.25">
      <c r="A8" s="2">
        <v>5</v>
      </c>
      <c r="B8" s="5">
        <v>44361</v>
      </c>
      <c r="C8" s="3" t="s">
        <v>82</v>
      </c>
      <c r="D8" s="2" t="str">
        <f>Table_1[[#This Row],[Team1]]</f>
        <v>Netherlands</v>
      </c>
      <c r="E8" s="2" t="str">
        <f>Table_1[[#This Row],[Team2]]</f>
        <v>Ukraine</v>
      </c>
      <c r="F8" s="15">
        <v>1</v>
      </c>
      <c r="G8" s="15">
        <v>3</v>
      </c>
      <c r="H8" s="2" t="b">
        <f t="shared" si="0"/>
        <v>1</v>
      </c>
      <c r="I8" s="6">
        <f t="shared" si="1"/>
        <v>2</v>
      </c>
      <c r="J8" s="2">
        <f>IFERROR(IF(OR(H8=FALSE,Schedule!I8=FALSE),0,IF(AND(F8=Schedule!G8,G8=Schedule!H8),VLOOKUP(A8,SET!$B$10:$E$60,3,0),IF(I8=Schedule!J8,VLOOKUP(A8,SET!$B$10:$E$60,4,0),0))),0)</f>
        <v>1</v>
      </c>
    </row>
    <row r="9" spans="1:10" x14ac:dyDescent="0.25">
      <c r="A9" s="2">
        <v>6</v>
      </c>
      <c r="B9" s="5">
        <v>44361</v>
      </c>
      <c r="C9" s="3" t="s">
        <v>82</v>
      </c>
      <c r="D9" s="2" t="str">
        <f>Table_1[[#This Row],[Team1]]</f>
        <v>Austria</v>
      </c>
      <c r="E9" s="2" t="str">
        <f>Table_1[[#This Row],[Team2]]</f>
        <v>North Macedonia</v>
      </c>
      <c r="F9" s="15">
        <v>1</v>
      </c>
      <c r="G9" s="15">
        <v>0</v>
      </c>
      <c r="H9" s="2" t="b">
        <f t="shared" si="0"/>
        <v>1</v>
      </c>
      <c r="I9" s="6">
        <f t="shared" si="1"/>
        <v>1</v>
      </c>
      <c r="J9" s="2">
        <f>IFERROR(IF(OR(H9=FALSE,Schedule!I9=FALSE),0,IF(AND(F9=Schedule!G9,G9=Schedule!H9),VLOOKUP(A9,SET!$B$10:$E$60,3,0),IF(I9=Schedule!J9,VLOOKUP(A9,SET!$B$10:$E$60,4,0),0))),0)</f>
        <v>0</v>
      </c>
    </row>
    <row r="10" spans="1:10" x14ac:dyDescent="0.25">
      <c r="A10" s="2">
        <v>7</v>
      </c>
      <c r="B10" s="5">
        <v>44361</v>
      </c>
      <c r="C10" s="3" t="s">
        <v>82</v>
      </c>
      <c r="D10" s="2" t="str">
        <f>Table_1[[#This Row],[Team1]]</f>
        <v>England</v>
      </c>
      <c r="E10" s="2" t="str">
        <f>Table_1[[#This Row],[Team2]]</f>
        <v>Croatia</v>
      </c>
      <c r="F10" s="15">
        <v>2</v>
      </c>
      <c r="G10" s="15">
        <v>0</v>
      </c>
      <c r="H10" s="2" t="b">
        <f t="shared" si="0"/>
        <v>1</v>
      </c>
      <c r="I10" s="6">
        <f t="shared" si="1"/>
        <v>1</v>
      </c>
      <c r="J10" s="2">
        <f>IFERROR(IF(OR(H10=FALSE,Schedule!I10=FALSE),0,IF(AND(F10=Schedule!G10,G10=Schedule!H10),VLOOKUP(A10,SET!$B$10:$E$60,3,0),IF(I10=Schedule!J10,VLOOKUP(A10,SET!$B$10:$E$60,4,0),0))),0)</f>
        <v>1</v>
      </c>
    </row>
    <row r="11" spans="1:10" x14ac:dyDescent="0.25">
      <c r="A11" s="2">
        <v>8</v>
      </c>
      <c r="B11" s="5">
        <v>44362</v>
      </c>
      <c r="C11" s="3" t="s">
        <v>82</v>
      </c>
      <c r="D11" s="2" t="str">
        <f>Table_1[[#This Row],[Team1]]</f>
        <v>Scotland</v>
      </c>
      <c r="E11" s="2" t="str">
        <f>Table_1[[#This Row],[Team2]]</f>
        <v>Czech Republic</v>
      </c>
      <c r="F11" s="15">
        <v>0</v>
      </c>
      <c r="G11" s="15">
        <v>1</v>
      </c>
      <c r="H11" s="2" t="b">
        <f t="shared" si="0"/>
        <v>1</v>
      </c>
      <c r="I11" s="6">
        <f t="shared" si="1"/>
        <v>2</v>
      </c>
      <c r="J11" s="2">
        <f>IFERROR(IF(OR(H11=FALSE,Schedule!I11=FALSE),0,IF(AND(F11=Schedule!G11,G11=Schedule!H11),VLOOKUP(A11,SET!$B$10:$E$60,3,0),IF(I11=Schedule!J11,VLOOKUP(A11,SET!$B$10:$E$60,4,0),0))),0)</f>
        <v>0</v>
      </c>
    </row>
    <row r="12" spans="1:10" x14ac:dyDescent="0.25">
      <c r="A12" s="2">
        <v>9</v>
      </c>
      <c r="B12" s="5">
        <v>44362</v>
      </c>
      <c r="C12" s="3" t="s">
        <v>82</v>
      </c>
      <c r="D12" s="2" t="str">
        <f>Table_1[[#This Row],[Team1]]</f>
        <v>Spain</v>
      </c>
      <c r="E12" s="2" t="str">
        <f>Table_1[[#This Row],[Team2]]</f>
        <v>Sweden</v>
      </c>
      <c r="F12" s="15">
        <v>2</v>
      </c>
      <c r="G12" s="15">
        <v>2</v>
      </c>
      <c r="H12" s="2" t="b">
        <f t="shared" si="0"/>
        <v>1</v>
      </c>
      <c r="I12" s="6">
        <f t="shared" si="1"/>
        <v>3</v>
      </c>
      <c r="J12" s="2">
        <f>IFERROR(IF(OR(H12=FALSE,Schedule!I12=FALSE),0,IF(AND(F12=Schedule!G12,G12=Schedule!H12),VLOOKUP(A12,SET!$B$10:$E$60,3,0),IF(I12=Schedule!J12,VLOOKUP(A12,SET!$B$10:$E$60,4,0),0))),0)</f>
        <v>0</v>
      </c>
    </row>
    <row r="13" spans="1:10" x14ac:dyDescent="0.25">
      <c r="A13" s="2">
        <v>10</v>
      </c>
      <c r="B13" s="5">
        <v>44362</v>
      </c>
      <c r="C13" s="3" t="s">
        <v>82</v>
      </c>
      <c r="D13" s="2" t="str">
        <f>Table_1[[#This Row],[Team1]]</f>
        <v>Poland</v>
      </c>
      <c r="E13" s="2" t="str">
        <f>Table_1[[#This Row],[Team2]]</f>
        <v>Slovakia</v>
      </c>
      <c r="F13" s="15">
        <v>1</v>
      </c>
      <c r="G13" s="15">
        <v>2</v>
      </c>
      <c r="H13" s="2" t="b">
        <f t="shared" si="0"/>
        <v>1</v>
      </c>
      <c r="I13" s="6">
        <f t="shared" si="1"/>
        <v>2</v>
      </c>
      <c r="J13" s="2">
        <f>IFERROR(IF(OR(H13=FALSE,Schedule!I13=FALSE),0,IF(AND(F13=Schedule!G13,G13=Schedule!H13),VLOOKUP(A13,SET!$B$10:$E$60,3,0),IF(I13=Schedule!J13,VLOOKUP(A13,SET!$B$10:$E$60,4,0),0))),0)</f>
        <v>0</v>
      </c>
    </row>
    <row r="14" spans="1:10" x14ac:dyDescent="0.25">
      <c r="A14" s="2">
        <v>11</v>
      </c>
      <c r="B14" s="5">
        <v>44363</v>
      </c>
      <c r="C14" s="3" t="s">
        <v>82</v>
      </c>
      <c r="D14" s="2" t="str">
        <f>Table_1[[#This Row],[Team1]]</f>
        <v>Hungary</v>
      </c>
      <c r="E14" s="2" t="str">
        <f>Table_1[[#This Row],[Team2]]</f>
        <v>Portugal</v>
      </c>
      <c r="F14" s="15">
        <v>0</v>
      </c>
      <c r="G14" s="15">
        <v>1</v>
      </c>
      <c r="H14" s="2" t="b">
        <f t="shared" si="0"/>
        <v>1</v>
      </c>
      <c r="I14" s="6">
        <f t="shared" si="1"/>
        <v>2</v>
      </c>
      <c r="J14" s="2">
        <f>IFERROR(IF(OR(H14=FALSE,Schedule!I14=FALSE),0,IF(AND(F14=Schedule!G14,G14=Schedule!H14),VLOOKUP(A14,SET!$B$10:$E$60,3,0),IF(I14=Schedule!J14,VLOOKUP(A14,SET!$B$10:$E$60,4,0),0))),0)</f>
        <v>0</v>
      </c>
    </row>
    <row r="15" spans="1:10" x14ac:dyDescent="0.25">
      <c r="A15" s="2">
        <v>12</v>
      </c>
      <c r="B15" s="5">
        <v>44363</v>
      </c>
      <c r="C15" s="3" t="s">
        <v>82</v>
      </c>
      <c r="D15" s="2" t="str">
        <f>Table_1[[#This Row],[Team1]]</f>
        <v>France</v>
      </c>
      <c r="E15" s="2" t="str">
        <f>Table_1[[#This Row],[Team2]]</f>
        <v>Germany</v>
      </c>
      <c r="F15" s="15">
        <v>2</v>
      </c>
      <c r="G15" s="15">
        <v>3</v>
      </c>
      <c r="H15" s="2" t="b">
        <f t="shared" si="0"/>
        <v>1</v>
      </c>
      <c r="I15" s="6">
        <f t="shared" si="1"/>
        <v>2</v>
      </c>
      <c r="J15" s="2">
        <f>IFERROR(IF(OR(H15=FALSE,Schedule!I15=FALSE),0,IF(AND(F15=Schedule!G15,G15=Schedule!H15),VLOOKUP(A15,SET!$B$10:$E$60,3,0),IF(I15=Schedule!J15,VLOOKUP(A15,SET!$B$10:$E$60,4,0),0))),0)</f>
        <v>0</v>
      </c>
    </row>
    <row r="16" spans="1:10" x14ac:dyDescent="0.25">
      <c r="A16" s="2">
        <v>13</v>
      </c>
      <c r="B16" s="5">
        <v>44364</v>
      </c>
      <c r="C16" s="3" t="s">
        <v>82</v>
      </c>
      <c r="D16" s="2" t="str">
        <f>Table_1[[#This Row],[Team1]]</f>
        <v>Turkey</v>
      </c>
      <c r="E16" s="2" t="str">
        <f>Table_1[[#This Row],[Team2]]</f>
        <v>Wales</v>
      </c>
      <c r="F16" s="15">
        <v>1</v>
      </c>
      <c r="G16" s="15">
        <v>2</v>
      </c>
      <c r="H16" s="2" t="b">
        <f t="shared" si="0"/>
        <v>1</v>
      </c>
      <c r="I16" s="6">
        <f t="shared" si="1"/>
        <v>2</v>
      </c>
      <c r="J16" s="2">
        <f>IFERROR(IF(OR(H16=FALSE,Schedule!I16=FALSE),0,IF(AND(F16=Schedule!G16,G16=Schedule!H16),VLOOKUP(A16,SET!$B$10:$E$60,3,0),IF(I16=Schedule!J16,VLOOKUP(A16,SET!$B$10:$E$60,4,0),0))),0)</f>
        <v>0</v>
      </c>
    </row>
    <row r="17" spans="1:10" x14ac:dyDescent="0.25">
      <c r="A17" s="2">
        <v>14</v>
      </c>
      <c r="B17" s="5">
        <v>44364</v>
      </c>
      <c r="C17" s="3" t="s">
        <v>82</v>
      </c>
      <c r="D17" s="2" t="str">
        <f>Table_1[[#This Row],[Team1]]</f>
        <v>Italy</v>
      </c>
      <c r="E17" s="2" t="str">
        <f>Table_1[[#This Row],[Team2]]</f>
        <v>Switzerland</v>
      </c>
      <c r="F17" s="15">
        <v>1</v>
      </c>
      <c r="G17" s="15">
        <v>2</v>
      </c>
      <c r="H17" s="2" t="b">
        <f t="shared" si="0"/>
        <v>1</v>
      </c>
      <c r="I17" s="6">
        <f t="shared" si="1"/>
        <v>2</v>
      </c>
      <c r="J17" s="2">
        <f>IFERROR(IF(OR(H17=FALSE,Schedule!I17=FALSE),0,IF(AND(F17=Schedule!G17,G17=Schedule!H17),VLOOKUP(A17,SET!$B$10:$E$60,3,0),IF(I17=Schedule!J17,VLOOKUP(A17,SET!$B$10:$E$60,4,0),0))),0)</f>
        <v>1</v>
      </c>
    </row>
    <row r="18" spans="1:10" x14ac:dyDescent="0.25">
      <c r="A18" s="2">
        <v>15</v>
      </c>
      <c r="B18" s="5">
        <v>44364</v>
      </c>
      <c r="C18" s="3" t="s">
        <v>82</v>
      </c>
      <c r="D18" s="2" t="str">
        <f>Table_1[[#This Row],[Team1]]</f>
        <v>Finland</v>
      </c>
      <c r="E18" s="2" t="str">
        <f>Table_1[[#This Row],[Team2]]</f>
        <v>Russia</v>
      </c>
      <c r="F18" s="15">
        <v>2</v>
      </c>
      <c r="G18" s="15">
        <v>3</v>
      </c>
      <c r="H18" s="2" t="b">
        <f t="shared" si="0"/>
        <v>1</v>
      </c>
      <c r="I18" s="6">
        <f t="shared" si="1"/>
        <v>2</v>
      </c>
      <c r="J18" s="2">
        <f>IFERROR(IF(OR(H18=FALSE,Schedule!I18=FALSE),0,IF(AND(F18=Schedule!G18,G18=Schedule!H18),VLOOKUP(A18,SET!$B$10:$E$60,3,0),IF(I18=Schedule!J18,VLOOKUP(A18,SET!$B$10:$E$60,4,0),0))),0)</f>
        <v>0</v>
      </c>
    </row>
    <row r="19" spans="1:10" x14ac:dyDescent="0.25">
      <c r="A19" s="2">
        <v>16</v>
      </c>
      <c r="B19" s="5">
        <v>44365</v>
      </c>
      <c r="C19" s="3" t="s">
        <v>82</v>
      </c>
      <c r="D19" s="2" t="str">
        <f>Table_1[[#This Row],[Team1]]</f>
        <v>Denmark</v>
      </c>
      <c r="E19" s="2" t="str">
        <f>Table_1[[#This Row],[Team2]]</f>
        <v>Belgium</v>
      </c>
      <c r="F19" s="15">
        <v>1</v>
      </c>
      <c r="G19" s="15">
        <v>3</v>
      </c>
      <c r="H19" s="2" t="b">
        <f t="shared" si="0"/>
        <v>1</v>
      </c>
      <c r="I19" s="6">
        <f t="shared" si="1"/>
        <v>2</v>
      </c>
      <c r="J19" s="2">
        <f>IFERROR(IF(OR(H19=FALSE,Schedule!I19=FALSE),0,IF(AND(F19=Schedule!G19,G19=Schedule!H19),VLOOKUP(A19,SET!$B$10:$E$60,3,0),IF(I19=Schedule!J19,VLOOKUP(A19,SET!$B$10:$E$60,4,0),0))),0)</f>
        <v>0</v>
      </c>
    </row>
    <row r="20" spans="1:10" x14ac:dyDescent="0.25">
      <c r="A20" s="2">
        <v>17</v>
      </c>
      <c r="B20" s="5">
        <v>44365</v>
      </c>
      <c r="C20" s="3" t="s">
        <v>82</v>
      </c>
      <c r="D20" s="2" t="str">
        <f>Table_1[[#This Row],[Team1]]</f>
        <v>Netherlands</v>
      </c>
      <c r="E20" s="2" t="str">
        <f>Table_1[[#This Row],[Team2]]</f>
        <v>Austria</v>
      </c>
      <c r="F20" s="15">
        <v>2</v>
      </c>
      <c r="G20" s="15">
        <v>3</v>
      </c>
      <c r="H20" s="2" t="b">
        <f t="shared" si="0"/>
        <v>1</v>
      </c>
      <c r="I20" s="6">
        <f t="shared" si="1"/>
        <v>2</v>
      </c>
      <c r="J20" s="2">
        <f>IFERROR(IF(OR(H20=FALSE,Schedule!I20=FALSE),0,IF(AND(F20=Schedule!G20,G20=Schedule!H20),VLOOKUP(A20,SET!$B$10:$E$60,3,0),IF(I20=Schedule!J20,VLOOKUP(A20,SET!$B$10:$E$60,4,0),0))),0)</f>
        <v>0</v>
      </c>
    </row>
    <row r="21" spans="1:10" x14ac:dyDescent="0.25">
      <c r="A21" s="2">
        <v>18</v>
      </c>
      <c r="B21" s="5">
        <v>44365</v>
      </c>
      <c r="C21" s="3" t="s">
        <v>82</v>
      </c>
      <c r="D21" s="2" t="str">
        <f>Table_1[[#This Row],[Team1]]</f>
        <v>Ukraine</v>
      </c>
      <c r="E21" s="2" t="str">
        <f>Table_1[[#This Row],[Team2]]</f>
        <v>North Macedonia</v>
      </c>
      <c r="F21" s="15">
        <v>3</v>
      </c>
      <c r="G21" s="15">
        <v>3</v>
      </c>
      <c r="H21" s="2" t="b">
        <f t="shared" si="0"/>
        <v>1</v>
      </c>
      <c r="I21" s="6">
        <f t="shared" si="1"/>
        <v>3</v>
      </c>
      <c r="J21" s="2">
        <f>IFERROR(IF(OR(H21=FALSE,Schedule!I21=FALSE),0,IF(AND(F21=Schedule!G21,G21=Schedule!H21),VLOOKUP(A21,SET!$B$10:$E$60,3,0),IF(I21=Schedule!J21,VLOOKUP(A21,SET!$B$10:$E$60,4,0),0))),0)</f>
        <v>1</v>
      </c>
    </row>
    <row r="22" spans="1:10" x14ac:dyDescent="0.25">
      <c r="A22" s="2">
        <v>19</v>
      </c>
      <c r="B22" s="5">
        <v>44366</v>
      </c>
      <c r="C22" s="3" t="s">
        <v>82</v>
      </c>
      <c r="D22" s="2" t="str">
        <f>Table_1[[#This Row],[Team1]]</f>
        <v>Croatia</v>
      </c>
      <c r="E22" s="2" t="str">
        <f>Table_1[[#This Row],[Team2]]</f>
        <v>Czech Republic</v>
      </c>
      <c r="F22" s="15">
        <v>3</v>
      </c>
      <c r="G22" s="15">
        <v>3</v>
      </c>
      <c r="H22" s="2" t="b">
        <f t="shared" si="0"/>
        <v>1</v>
      </c>
      <c r="I22" s="6">
        <f t="shared" si="1"/>
        <v>3</v>
      </c>
      <c r="J22" s="2">
        <f>IFERROR(IF(OR(H22=FALSE,Schedule!I22=FALSE),0,IF(AND(F22=Schedule!G22,G22=Schedule!H22),VLOOKUP(A22,SET!$B$10:$E$60,3,0),IF(I22=Schedule!J22,VLOOKUP(A22,SET!$B$10:$E$60,4,0),0))),0)</f>
        <v>0</v>
      </c>
    </row>
    <row r="23" spans="1:10" x14ac:dyDescent="0.25">
      <c r="A23" s="2">
        <v>20</v>
      </c>
      <c r="B23" s="5">
        <v>44366</v>
      </c>
      <c r="C23" s="3" t="s">
        <v>82</v>
      </c>
      <c r="D23" s="2" t="str">
        <f>Table_1[[#This Row],[Team1]]</f>
        <v>England</v>
      </c>
      <c r="E23" s="2" t="str">
        <f>Table_1[[#This Row],[Team2]]</f>
        <v>Scotland</v>
      </c>
      <c r="F23" s="15">
        <v>3</v>
      </c>
      <c r="G23" s="15">
        <v>2</v>
      </c>
      <c r="H23" s="2" t="b">
        <f t="shared" si="0"/>
        <v>1</v>
      </c>
      <c r="I23" s="6">
        <f t="shared" si="1"/>
        <v>1</v>
      </c>
      <c r="J23" s="2">
        <f>IFERROR(IF(OR(H23=FALSE,Schedule!I23=FALSE),0,IF(AND(F23=Schedule!G23,G23=Schedule!H23),VLOOKUP(A23,SET!$B$10:$E$60,3,0),IF(I23=Schedule!J23,VLOOKUP(A23,SET!$B$10:$E$60,4,0),0))),0)</f>
        <v>0</v>
      </c>
    </row>
    <row r="24" spans="1:10" x14ac:dyDescent="0.25">
      <c r="A24" s="2">
        <v>21</v>
      </c>
      <c r="B24" s="5">
        <v>44366</v>
      </c>
      <c r="C24" s="3" t="s">
        <v>82</v>
      </c>
      <c r="D24" s="2" t="str">
        <f>Table_1[[#This Row],[Team1]]</f>
        <v>Sweden</v>
      </c>
      <c r="E24" s="2" t="str">
        <f>Table_1[[#This Row],[Team2]]</f>
        <v>Slovakia</v>
      </c>
      <c r="F24" s="15">
        <v>2</v>
      </c>
      <c r="G24" s="15">
        <v>3</v>
      </c>
      <c r="H24" s="2" t="b">
        <f t="shared" si="0"/>
        <v>1</v>
      </c>
      <c r="I24" s="6">
        <f t="shared" si="1"/>
        <v>2</v>
      </c>
      <c r="J24" s="2">
        <f>IFERROR(IF(OR(H24=FALSE,Schedule!I24=FALSE),0,IF(AND(F24=Schedule!G24,G24=Schedule!H24),VLOOKUP(A24,SET!$B$10:$E$60,3,0),IF(I24=Schedule!J24,VLOOKUP(A24,SET!$B$10:$E$60,4,0),0))),0)</f>
        <v>0</v>
      </c>
    </row>
    <row r="25" spans="1:10" x14ac:dyDescent="0.25">
      <c r="A25" s="2">
        <v>22</v>
      </c>
      <c r="B25" s="5">
        <v>44367</v>
      </c>
      <c r="C25" s="3" t="s">
        <v>82</v>
      </c>
      <c r="D25" s="2" t="str">
        <f>Table_1[[#This Row],[Team1]]</f>
        <v>Spain</v>
      </c>
      <c r="E25" s="2" t="str">
        <f>Table_1[[#This Row],[Team2]]</f>
        <v>Poland</v>
      </c>
      <c r="F25" s="15">
        <v>2</v>
      </c>
      <c r="G25" s="15">
        <v>1</v>
      </c>
      <c r="H25" s="2" t="b">
        <f t="shared" si="0"/>
        <v>1</v>
      </c>
      <c r="I25" s="6">
        <f t="shared" si="1"/>
        <v>1</v>
      </c>
      <c r="J25" s="2">
        <f>IFERROR(IF(OR(H25=FALSE,Schedule!I25=FALSE),0,IF(AND(F25=Schedule!G25,G25=Schedule!H25),VLOOKUP(A25,SET!$B$10:$E$60,3,0),IF(I25=Schedule!J25,VLOOKUP(A25,SET!$B$10:$E$60,4,0),0))),0)</f>
        <v>0</v>
      </c>
    </row>
    <row r="26" spans="1:10" x14ac:dyDescent="0.25">
      <c r="A26" s="2">
        <v>23</v>
      </c>
      <c r="B26" s="5">
        <v>44367</v>
      </c>
      <c r="C26" s="3" t="s">
        <v>82</v>
      </c>
      <c r="D26" s="2" t="str">
        <f>Table_1[[#This Row],[Team1]]</f>
        <v>Hungary</v>
      </c>
      <c r="E26" s="2" t="str">
        <f>Table_1[[#This Row],[Team2]]</f>
        <v>France</v>
      </c>
      <c r="F26" s="15">
        <v>0</v>
      </c>
      <c r="G26" s="15">
        <v>2</v>
      </c>
      <c r="H26" s="2" t="b">
        <f t="shared" si="0"/>
        <v>1</v>
      </c>
      <c r="I26" s="6">
        <f t="shared" si="1"/>
        <v>2</v>
      </c>
      <c r="J26" s="2">
        <f>IFERROR(IF(OR(H26=FALSE,Schedule!I26=FALSE),0,IF(AND(F26=Schedule!G26,G26=Schedule!H26),VLOOKUP(A26,SET!$B$10:$E$60,3,0),IF(I26=Schedule!J26,VLOOKUP(A26,SET!$B$10:$E$60,4,0),0))),0)</f>
        <v>0</v>
      </c>
    </row>
    <row r="27" spans="1:10" x14ac:dyDescent="0.25">
      <c r="A27" s="2">
        <v>24</v>
      </c>
      <c r="B27" s="5">
        <v>44367</v>
      </c>
      <c r="C27" s="3" t="s">
        <v>82</v>
      </c>
      <c r="D27" s="2" t="str">
        <f>Table_1[[#This Row],[Team1]]</f>
        <v>Germany</v>
      </c>
      <c r="E27" s="2" t="str">
        <f>Table_1[[#This Row],[Team2]]</f>
        <v>Portugal</v>
      </c>
      <c r="F27" s="15">
        <v>1</v>
      </c>
      <c r="G27" s="15">
        <v>2</v>
      </c>
      <c r="H27" s="2" t="b">
        <f t="shared" si="0"/>
        <v>1</v>
      </c>
      <c r="I27" s="6">
        <f t="shared" si="1"/>
        <v>2</v>
      </c>
      <c r="J27" s="2">
        <f>IFERROR(IF(OR(H27=FALSE,Schedule!I27=FALSE),0,IF(AND(F27=Schedule!G27,G27=Schedule!H27),VLOOKUP(A27,SET!$B$10:$E$60,3,0),IF(I27=Schedule!J27,VLOOKUP(A27,SET!$B$10:$E$60,4,0),0))),0)</f>
        <v>0</v>
      </c>
    </row>
    <row r="28" spans="1:10" x14ac:dyDescent="0.25">
      <c r="A28" s="2">
        <v>25</v>
      </c>
      <c r="B28" s="5">
        <v>44368</v>
      </c>
      <c r="C28" s="3" t="s">
        <v>82</v>
      </c>
      <c r="D28" s="2" t="str">
        <f>Table_1[[#This Row],[Team1]]</f>
        <v>Switzerland</v>
      </c>
      <c r="E28" s="2" t="str">
        <f>Table_1[[#This Row],[Team2]]</f>
        <v>Turkey</v>
      </c>
      <c r="F28" s="15">
        <v>0</v>
      </c>
      <c r="G28" s="15">
        <v>1</v>
      </c>
      <c r="H28" s="2" t="b">
        <f t="shared" si="0"/>
        <v>1</v>
      </c>
      <c r="I28" s="6">
        <f t="shared" si="1"/>
        <v>2</v>
      </c>
      <c r="J28" s="2">
        <f>IFERROR(IF(OR(H28=FALSE,Schedule!I28=FALSE),0,IF(AND(F28=Schedule!G28,G28=Schedule!H28),VLOOKUP(A28,SET!$B$10:$E$60,3,0),IF(I28=Schedule!J28,VLOOKUP(A28,SET!$B$10:$E$60,4,0),0))),0)</f>
        <v>0</v>
      </c>
    </row>
    <row r="29" spans="1:10" x14ac:dyDescent="0.25">
      <c r="A29" s="2">
        <v>26</v>
      </c>
      <c r="B29" s="5">
        <v>44368</v>
      </c>
      <c r="C29" s="3" t="s">
        <v>82</v>
      </c>
      <c r="D29" s="2" t="str">
        <f>Table_1[[#This Row],[Team1]]</f>
        <v>Italy</v>
      </c>
      <c r="E29" s="2" t="str">
        <f>Table_1[[#This Row],[Team2]]</f>
        <v>Wales</v>
      </c>
      <c r="F29" s="15">
        <v>3</v>
      </c>
      <c r="G29" s="15">
        <v>2</v>
      </c>
      <c r="H29" s="2" t="b">
        <f t="shared" si="0"/>
        <v>1</v>
      </c>
      <c r="I29" s="6">
        <f t="shared" si="1"/>
        <v>1</v>
      </c>
      <c r="J29" s="2">
        <f>IFERROR(IF(OR(H29=FALSE,Schedule!I29=FALSE),0,IF(AND(F29=Schedule!G29,G29=Schedule!H29),VLOOKUP(A29,SET!$B$10:$E$60,3,0),IF(I29=Schedule!J29,VLOOKUP(A29,SET!$B$10:$E$60,4,0),0))),0)</f>
        <v>0</v>
      </c>
    </row>
    <row r="30" spans="1:10" x14ac:dyDescent="0.25">
      <c r="A30" s="2">
        <v>27</v>
      </c>
      <c r="B30" s="5">
        <v>44369</v>
      </c>
      <c r="C30" s="3" t="s">
        <v>82</v>
      </c>
      <c r="D30" s="2" t="str">
        <f>Table_1[[#This Row],[Team1]]</f>
        <v>Russia</v>
      </c>
      <c r="E30" s="2" t="str">
        <f>Table_1[[#This Row],[Team2]]</f>
        <v>Denmark</v>
      </c>
      <c r="F30" s="15">
        <v>0</v>
      </c>
      <c r="G30" s="15">
        <v>1</v>
      </c>
      <c r="H30" s="2" t="b">
        <f t="shared" si="0"/>
        <v>1</v>
      </c>
      <c r="I30" s="6">
        <f t="shared" si="1"/>
        <v>2</v>
      </c>
      <c r="J30" s="2">
        <f>IFERROR(IF(OR(H30=FALSE,Schedule!I30=FALSE),0,IF(AND(F30=Schedule!G30,G30=Schedule!H30),VLOOKUP(A30,SET!$B$10:$E$60,3,0),IF(I30=Schedule!J30,VLOOKUP(A30,SET!$B$10:$E$60,4,0),0))),0)</f>
        <v>1</v>
      </c>
    </row>
    <row r="31" spans="1:10" x14ac:dyDescent="0.25">
      <c r="A31" s="2">
        <v>28</v>
      </c>
      <c r="B31" s="5">
        <v>44369</v>
      </c>
      <c r="C31" s="3" t="s">
        <v>82</v>
      </c>
      <c r="D31" s="2" t="str">
        <f>Table_1[[#This Row],[Team1]]</f>
        <v>Finland</v>
      </c>
      <c r="E31" s="2" t="str">
        <f>Table_1[[#This Row],[Team2]]</f>
        <v>Belgium</v>
      </c>
      <c r="F31" s="15">
        <v>3</v>
      </c>
      <c r="G31" s="15">
        <v>1</v>
      </c>
      <c r="H31" s="2" t="b">
        <f t="shared" si="0"/>
        <v>1</v>
      </c>
      <c r="I31" s="6">
        <f t="shared" si="1"/>
        <v>1</v>
      </c>
      <c r="J31" s="2">
        <f>IFERROR(IF(OR(H31=FALSE,Schedule!I31=FALSE),0,IF(AND(F31=Schedule!G31,G31=Schedule!H31),VLOOKUP(A31,SET!$B$10:$E$60,3,0),IF(I31=Schedule!J31,VLOOKUP(A31,SET!$B$10:$E$60,4,0),0))),0)</f>
        <v>0</v>
      </c>
    </row>
    <row r="32" spans="1:10" x14ac:dyDescent="0.25">
      <c r="A32" s="2">
        <v>29</v>
      </c>
      <c r="B32" s="5">
        <v>44369</v>
      </c>
      <c r="C32" s="3" t="s">
        <v>82</v>
      </c>
      <c r="D32" s="2" t="str">
        <f>Table_1[[#This Row],[Team1]]</f>
        <v>North Macedonia</v>
      </c>
      <c r="E32" s="2" t="str">
        <f>Table_1[[#This Row],[Team2]]</f>
        <v>Netherlands</v>
      </c>
      <c r="F32" s="15">
        <v>0</v>
      </c>
      <c r="G32" s="15">
        <v>2</v>
      </c>
      <c r="H32" s="2" t="b">
        <f t="shared" si="0"/>
        <v>1</v>
      </c>
      <c r="I32" s="6">
        <f t="shared" si="1"/>
        <v>2</v>
      </c>
      <c r="J32" s="2">
        <f>IFERROR(IF(OR(H32=FALSE,Schedule!I32=FALSE),0,IF(AND(F32=Schedule!G32,G32=Schedule!H32),VLOOKUP(A32,SET!$B$10:$E$60,3,0),IF(I32=Schedule!J32,VLOOKUP(A32,SET!$B$10:$E$60,4,0),0))),0)</f>
        <v>1</v>
      </c>
    </row>
    <row r="33" spans="1:10" x14ac:dyDescent="0.25">
      <c r="A33" s="2">
        <v>30</v>
      </c>
      <c r="B33" s="5">
        <v>44369</v>
      </c>
      <c r="C33" s="3" t="s">
        <v>82</v>
      </c>
      <c r="D33" s="2" t="str">
        <f>Table_1[[#This Row],[Team1]]</f>
        <v>Ukraine</v>
      </c>
      <c r="E33" s="2" t="str">
        <f>Table_1[[#This Row],[Team2]]</f>
        <v>Austria</v>
      </c>
      <c r="F33" s="15">
        <v>0</v>
      </c>
      <c r="G33" s="15">
        <v>2</v>
      </c>
      <c r="H33" s="2" t="b">
        <f t="shared" si="0"/>
        <v>1</v>
      </c>
      <c r="I33" s="6">
        <f t="shared" si="1"/>
        <v>2</v>
      </c>
      <c r="J33" s="2">
        <f>IFERROR(IF(OR(H33=FALSE,Schedule!I33=FALSE),0,IF(AND(F33=Schedule!G33,G33=Schedule!H33),VLOOKUP(A33,SET!$B$10:$E$60,3,0),IF(I33=Schedule!J33,VLOOKUP(A33,SET!$B$10:$E$60,4,0),0))),0)</f>
        <v>1</v>
      </c>
    </row>
    <row r="34" spans="1:10" x14ac:dyDescent="0.25">
      <c r="A34" s="2">
        <v>31</v>
      </c>
      <c r="B34" s="5">
        <v>44370</v>
      </c>
      <c r="C34" s="3" t="s">
        <v>82</v>
      </c>
      <c r="D34" s="2" t="str">
        <f>Table_1[[#This Row],[Team1]]</f>
        <v>Croatia</v>
      </c>
      <c r="E34" s="2" t="str">
        <f>Table_1[[#This Row],[Team2]]</f>
        <v>Scotland</v>
      </c>
      <c r="F34" s="15">
        <v>1</v>
      </c>
      <c r="G34" s="15">
        <v>2</v>
      </c>
      <c r="H34" s="2" t="b">
        <f t="shared" si="0"/>
        <v>1</v>
      </c>
      <c r="I34" s="6">
        <f t="shared" si="1"/>
        <v>2</v>
      </c>
      <c r="J34" s="2">
        <f>IFERROR(IF(OR(H34=FALSE,Schedule!I34=FALSE),0,IF(AND(F34=Schedule!G34,G34=Schedule!H34),VLOOKUP(A34,SET!$B$10:$E$60,3,0),IF(I34=Schedule!J34,VLOOKUP(A34,SET!$B$10:$E$60,4,0),0))),0)</f>
        <v>0</v>
      </c>
    </row>
    <row r="35" spans="1:10" x14ac:dyDescent="0.25">
      <c r="A35" s="2">
        <v>32</v>
      </c>
      <c r="B35" s="5">
        <v>44370</v>
      </c>
      <c r="C35" s="3" t="s">
        <v>82</v>
      </c>
      <c r="D35" s="2" t="str">
        <f>Table_1[[#This Row],[Team1]]</f>
        <v>Czech Republic</v>
      </c>
      <c r="E35" s="2" t="str">
        <f>Table_1[[#This Row],[Team2]]</f>
        <v>England</v>
      </c>
      <c r="F35" s="15">
        <v>0</v>
      </c>
      <c r="G35" s="15">
        <v>1</v>
      </c>
      <c r="H35" s="2" t="b">
        <f t="shared" si="0"/>
        <v>1</v>
      </c>
      <c r="I35" s="6">
        <f t="shared" si="1"/>
        <v>2</v>
      </c>
      <c r="J35" s="2">
        <f>IFERROR(IF(OR(H35=FALSE,Schedule!I35=FALSE),0,IF(AND(F35=Schedule!G35,G35=Schedule!H35),VLOOKUP(A35,SET!$B$10:$E$60,3,0),IF(I35=Schedule!J35,VLOOKUP(A35,SET!$B$10:$E$60,4,0),0))),0)</f>
        <v>1</v>
      </c>
    </row>
    <row r="36" spans="1:10" x14ac:dyDescent="0.25">
      <c r="A36" s="2">
        <v>33</v>
      </c>
      <c r="B36" s="5">
        <v>44371</v>
      </c>
      <c r="C36" s="3" t="s">
        <v>82</v>
      </c>
      <c r="D36" s="2" t="str">
        <f>Table_1[[#This Row],[Team1]]</f>
        <v>Slovakia</v>
      </c>
      <c r="E36" s="2" t="str">
        <f>Table_1[[#This Row],[Team2]]</f>
        <v>Spain</v>
      </c>
      <c r="F36" s="15">
        <v>1</v>
      </c>
      <c r="G36" s="15">
        <v>3</v>
      </c>
      <c r="H36" s="2" t="b">
        <f t="shared" si="0"/>
        <v>1</v>
      </c>
      <c r="I36" s="6">
        <f t="shared" si="1"/>
        <v>2</v>
      </c>
      <c r="J36" s="2">
        <f>IFERROR(IF(OR(H36=FALSE,Schedule!I36=FALSE),0,IF(AND(F36=Schedule!G36,G36=Schedule!H36),VLOOKUP(A36,SET!$B$10:$E$60,3,0),IF(I36=Schedule!J36,VLOOKUP(A36,SET!$B$10:$E$60,4,0),0))),0)</f>
        <v>0</v>
      </c>
    </row>
    <row r="37" spans="1:10" x14ac:dyDescent="0.25">
      <c r="A37" s="2">
        <v>34</v>
      </c>
      <c r="B37" s="5">
        <v>44371</v>
      </c>
      <c r="C37" s="3" t="s">
        <v>82</v>
      </c>
      <c r="D37" s="2" t="str">
        <f>Table_1[[#This Row],[Team1]]</f>
        <v>Sweden</v>
      </c>
      <c r="E37" s="2" t="str">
        <f>Table_1[[#This Row],[Team2]]</f>
        <v>Poland</v>
      </c>
      <c r="F37" s="15">
        <v>3</v>
      </c>
      <c r="G37" s="15">
        <v>0</v>
      </c>
      <c r="H37" s="2" t="b">
        <f t="shared" si="0"/>
        <v>1</v>
      </c>
      <c r="I37" s="6">
        <f t="shared" si="1"/>
        <v>1</v>
      </c>
      <c r="J37" s="2">
        <f>IFERROR(IF(OR(H37=FALSE,Schedule!I37=FALSE),0,IF(AND(F37=Schedule!G37,G37=Schedule!H37),VLOOKUP(A37,SET!$B$10:$E$60,3,0),IF(I37=Schedule!J37,VLOOKUP(A37,SET!$B$10:$E$60,4,0),0))),0)</f>
        <v>0</v>
      </c>
    </row>
    <row r="38" spans="1:10" x14ac:dyDescent="0.25">
      <c r="A38" s="2">
        <v>35</v>
      </c>
      <c r="B38" s="5">
        <v>44371</v>
      </c>
      <c r="C38" s="3" t="s">
        <v>82</v>
      </c>
      <c r="D38" s="2" t="str">
        <f>Table_1[[#This Row],[Team1]]</f>
        <v>Portugal</v>
      </c>
      <c r="E38" s="2" t="str">
        <f>Table_1[[#This Row],[Team2]]</f>
        <v>France</v>
      </c>
      <c r="F38" s="15">
        <v>1</v>
      </c>
      <c r="G38" s="15">
        <v>3</v>
      </c>
      <c r="H38" s="2" t="b">
        <f t="shared" si="0"/>
        <v>1</v>
      </c>
      <c r="I38" s="6">
        <f t="shared" si="1"/>
        <v>2</v>
      </c>
      <c r="J38" s="2">
        <f>IFERROR(IF(OR(H38=FALSE,Schedule!I38=FALSE),0,IF(AND(F38=Schedule!G38,G38=Schedule!H38),VLOOKUP(A38,SET!$B$10:$E$60,3,0),IF(I38=Schedule!J38,VLOOKUP(A38,SET!$B$10:$E$60,4,0),0))),0)</f>
        <v>1</v>
      </c>
    </row>
    <row r="39" spans="1:10" x14ac:dyDescent="0.25">
      <c r="A39" s="2">
        <v>36</v>
      </c>
      <c r="B39" s="5">
        <v>44371</v>
      </c>
      <c r="C39" s="3" t="s">
        <v>82</v>
      </c>
      <c r="D39" s="2" t="str">
        <f>Table_1[[#This Row],[Team1]]</f>
        <v>Germany</v>
      </c>
      <c r="E39" s="2" t="str">
        <f>Table_1[[#This Row],[Team2]]</f>
        <v>Hungary</v>
      </c>
      <c r="F39" s="15">
        <v>2</v>
      </c>
      <c r="G39" s="15">
        <v>2</v>
      </c>
      <c r="H39" s="2" t="b">
        <f t="shared" si="0"/>
        <v>1</v>
      </c>
      <c r="I39" s="6">
        <f t="shared" si="1"/>
        <v>3</v>
      </c>
      <c r="J39" s="2">
        <f>IFERROR(IF(OR(H39=FALSE,Schedule!I39=FALSE),0,IF(AND(F39=Schedule!G39,G39=Schedule!H39),VLOOKUP(A39,SET!$B$10:$E$60,3,0),IF(I39=Schedule!J39,VLOOKUP(A39,SET!$B$10:$E$60,4,0),0))),0)</f>
        <v>0</v>
      </c>
    </row>
    <row r="40" spans="1:10" x14ac:dyDescent="0.25">
      <c r="A40" s="2">
        <v>37</v>
      </c>
      <c r="B40" s="5">
        <v>44403</v>
      </c>
      <c r="C40" s="3" t="s">
        <v>33</v>
      </c>
      <c r="D40" s="2" t="str">
        <f>Table_1[[#This Row],[Team1]]</f>
        <v>1A</v>
      </c>
      <c r="E40" s="2" t="str">
        <f>Table_1[[#This Row],[Team2]]</f>
        <v>2C</v>
      </c>
      <c r="F40" s="15">
        <v>0</v>
      </c>
      <c r="G40" s="15">
        <v>3</v>
      </c>
      <c r="H40" s="2" t="b">
        <f t="shared" si="0"/>
        <v>1</v>
      </c>
      <c r="I40" s="6">
        <f t="shared" si="1"/>
        <v>2</v>
      </c>
      <c r="J40" s="2">
        <f>IFERROR(IF(OR(H40=FALSE,Schedule!I40=FALSE),0,IF(AND(F40=Schedule!G40,G40=Schedule!H40),VLOOKUP(A40,SET!$B$10:$E$60,3,0),IF(I40=Schedule!J40,VLOOKUP(A40,SET!$B$10:$E$60,4,0),0))),0)</f>
        <v>0</v>
      </c>
    </row>
    <row r="41" spans="1:10" x14ac:dyDescent="0.25">
      <c r="A41" s="2">
        <v>38</v>
      </c>
      <c r="B41" s="5">
        <v>44403</v>
      </c>
      <c r="C41" s="3" t="s">
        <v>33</v>
      </c>
      <c r="D41" s="2" t="str">
        <f>Table_1[[#This Row],[Team1]]</f>
        <v>2A</v>
      </c>
      <c r="E41" s="2" t="str">
        <f>Table_1[[#This Row],[Team2]]</f>
        <v>2B</v>
      </c>
      <c r="F41" s="15">
        <v>3</v>
      </c>
      <c r="G41" s="15">
        <v>3</v>
      </c>
      <c r="H41" s="2" t="b">
        <f t="shared" si="0"/>
        <v>1</v>
      </c>
      <c r="I41" s="6">
        <f t="shared" si="1"/>
        <v>3</v>
      </c>
      <c r="J41" s="2">
        <f>IFERROR(IF(OR(H41=FALSE,Schedule!I41=FALSE),0,IF(AND(F41=Schedule!G41,G41=Schedule!H41),VLOOKUP(A41,SET!$B$10:$E$60,3,0),IF(I41=Schedule!J41,VLOOKUP(A41,SET!$B$10:$E$60,4,0),0))),0)</f>
        <v>0</v>
      </c>
    </row>
    <row r="42" spans="1:10" x14ac:dyDescent="0.25">
      <c r="A42" s="2">
        <v>39</v>
      </c>
      <c r="B42" s="5">
        <v>44404</v>
      </c>
      <c r="C42" s="3" t="s">
        <v>33</v>
      </c>
      <c r="D42" s="2" t="str">
        <f>Table_1[[#This Row],[Team1]]</f>
        <v>1B</v>
      </c>
      <c r="E42" s="2" t="str">
        <f>Table_1[[#This Row],[Team2]]</f>
        <v>3A/D/E/F</v>
      </c>
      <c r="F42" s="15">
        <v>1</v>
      </c>
      <c r="G42" s="15">
        <v>2</v>
      </c>
      <c r="H42" s="2" t="b">
        <f t="shared" si="0"/>
        <v>1</v>
      </c>
      <c r="I42" s="6">
        <f t="shared" si="1"/>
        <v>2</v>
      </c>
      <c r="J42" s="2">
        <f>IFERROR(IF(OR(H42=FALSE,Schedule!I42=FALSE),0,IF(AND(F42=Schedule!G42,G42=Schedule!H42),VLOOKUP(A42,SET!$B$10:$E$60,3,0),IF(I42=Schedule!J42,VLOOKUP(A42,SET!$B$10:$E$60,4,0),0))),0)</f>
        <v>0</v>
      </c>
    </row>
    <row r="43" spans="1:10" x14ac:dyDescent="0.25">
      <c r="A43" s="2">
        <v>40</v>
      </c>
      <c r="B43" s="5">
        <v>44404</v>
      </c>
      <c r="C43" s="3" t="s">
        <v>33</v>
      </c>
      <c r="D43" s="2" t="str">
        <f>Table_1[[#This Row],[Team1]]</f>
        <v>1C</v>
      </c>
      <c r="E43" s="2" t="str">
        <f>Table_1[[#This Row],[Team2]]</f>
        <v>3D/E/F</v>
      </c>
      <c r="F43" s="15">
        <v>1</v>
      </c>
      <c r="G43" s="15">
        <v>2</v>
      </c>
      <c r="H43" s="2" t="b">
        <f t="shared" si="0"/>
        <v>1</v>
      </c>
      <c r="I43" s="6">
        <f t="shared" si="1"/>
        <v>2</v>
      </c>
      <c r="J43" s="2">
        <f>IFERROR(IF(OR(H43=FALSE,Schedule!I43=FALSE),0,IF(AND(F43=Schedule!G43,G43=Schedule!H43),VLOOKUP(A43,SET!$B$10:$E$60,3,0),IF(I43=Schedule!J43,VLOOKUP(A43,SET!$B$10:$E$60,4,0),0))),0)</f>
        <v>0</v>
      </c>
    </row>
    <row r="44" spans="1:10" x14ac:dyDescent="0.25">
      <c r="A44" s="2">
        <v>41</v>
      </c>
      <c r="B44" s="5">
        <v>44405</v>
      </c>
      <c r="C44" s="3" t="s">
        <v>33</v>
      </c>
      <c r="D44" s="2" t="str">
        <f>Table_1[[#This Row],[Team1]]</f>
        <v>1F</v>
      </c>
      <c r="E44" s="2" t="str">
        <f>Table_1[[#This Row],[Team2]]</f>
        <v>3A/B/C</v>
      </c>
      <c r="F44" s="15">
        <v>2</v>
      </c>
      <c r="G44" s="15">
        <v>3</v>
      </c>
      <c r="H44" s="2" t="b">
        <f t="shared" si="0"/>
        <v>1</v>
      </c>
      <c r="I44" s="6">
        <f t="shared" si="1"/>
        <v>2</v>
      </c>
      <c r="J44" s="2">
        <f>IFERROR(IF(OR(H44=FALSE,Schedule!I44=FALSE),0,IF(AND(F44=Schedule!G44,G44=Schedule!H44),VLOOKUP(A44,SET!$B$10:$E$60,3,0),IF(I44=Schedule!J44,VLOOKUP(A44,SET!$B$10:$E$60,4,0),0))),0)</f>
        <v>0</v>
      </c>
    </row>
    <row r="45" spans="1:10" x14ac:dyDescent="0.25">
      <c r="A45" s="2">
        <v>42</v>
      </c>
      <c r="B45" s="5">
        <v>44405</v>
      </c>
      <c r="C45" s="3" t="s">
        <v>33</v>
      </c>
      <c r="D45" s="2" t="str">
        <f>Table_1[[#This Row],[Team1]]</f>
        <v>2D</v>
      </c>
      <c r="E45" s="2" t="str">
        <f>Table_1[[#This Row],[Team2]]</f>
        <v>2E</v>
      </c>
      <c r="F45" s="15">
        <v>1</v>
      </c>
      <c r="G45" s="15">
        <v>3</v>
      </c>
      <c r="H45" s="2" t="b">
        <f t="shared" si="0"/>
        <v>1</v>
      </c>
      <c r="I45" s="6">
        <f t="shared" si="1"/>
        <v>2</v>
      </c>
      <c r="J45" s="2">
        <f>IFERROR(IF(OR(H45=FALSE,Schedule!I45=FALSE),0,IF(AND(F45=Schedule!G45,G45=Schedule!H45),VLOOKUP(A45,SET!$B$10:$E$60,3,0),IF(I45=Schedule!J45,VLOOKUP(A45,SET!$B$10:$E$60,4,0),0))),0)</f>
        <v>0</v>
      </c>
    </row>
    <row r="46" spans="1:10" x14ac:dyDescent="0.25">
      <c r="A46" s="2">
        <v>43</v>
      </c>
      <c r="B46" s="5">
        <v>44406</v>
      </c>
      <c r="C46" s="3" t="s">
        <v>33</v>
      </c>
      <c r="D46" s="2" t="str">
        <f>Table_1[[#This Row],[Team1]]</f>
        <v>1E</v>
      </c>
      <c r="E46" s="2" t="str">
        <f>Table_1[[#This Row],[Team2]]</f>
        <v>3A/B/C/D</v>
      </c>
      <c r="F46" s="15">
        <v>0</v>
      </c>
      <c r="G46" s="15">
        <v>3</v>
      </c>
      <c r="H46" s="2" t="b">
        <f t="shared" si="0"/>
        <v>1</v>
      </c>
      <c r="I46" s="6">
        <f t="shared" si="1"/>
        <v>2</v>
      </c>
      <c r="J46" s="2">
        <f>IFERROR(IF(OR(H46=FALSE,Schedule!I46=FALSE),0,IF(AND(F46=Schedule!G46,G46=Schedule!H46),VLOOKUP(A46,SET!$B$10:$E$60,3,0),IF(I46=Schedule!J46,VLOOKUP(A46,SET!$B$10:$E$60,4,0),0))),0)</f>
        <v>1</v>
      </c>
    </row>
    <row r="47" spans="1:10" x14ac:dyDescent="0.25">
      <c r="A47" s="2">
        <v>44</v>
      </c>
      <c r="B47" s="5">
        <v>44406</v>
      </c>
      <c r="C47" s="3" t="s">
        <v>33</v>
      </c>
      <c r="D47" s="2" t="str">
        <f>Table_1[[#This Row],[Team1]]</f>
        <v>1D</v>
      </c>
      <c r="E47" s="2" t="str">
        <f>Table_1[[#This Row],[Team2]]</f>
        <v>2F</v>
      </c>
      <c r="F47" s="15">
        <v>3</v>
      </c>
      <c r="G47" s="15">
        <v>0</v>
      </c>
      <c r="H47" s="2" t="b">
        <f t="shared" si="0"/>
        <v>1</v>
      </c>
      <c r="I47" s="6">
        <f t="shared" si="1"/>
        <v>1</v>
      </c>
      <c r="J47" s="2">
        <f>IFERROR(IF(OR(H47=FALSE,Schedule!I47=FALSE),0,IF(AND(F47=Schedule!G47,G47=Schedule!H47),VLOOKUP(A47,SET!$B$10:$E$60,3,0),IF(I47=Schedule!J47,VLOOKUP(A47,SET!$B$10:$E$60,4,0),0))),0)</f>
        <v>0</v>
      </c>
    </row>
    <row r="48" spans="1:10" x14ac:dyDescent="0.25">
      <c r="A48" s="2">
        <v>45</v>
      </c>
      <c r="B48" s="5">
        <v>44379</v>
      </c>
      <c r="C48" s="3" t="s">
        <v>50</v>
      </c>
      <c r="D48" s="2" t="str">
        <f>Table_1[[#This Row],[Team1]]</f>
        <v>W 41</v>
      </c>
      <c r="E48" s="2" t="str">
        <f>Table_1[[#This Row],[Team2]]</f>
        <v>W 42</v>
      </c>
      <c r="F48" s="15">
        <v>2</v>
      </c>
      <c r="G48" s="15">
        <v>0</v>
      </c>
      <c r="H48" s="2" t="b">
        <f t="shared" si="0"/>
        <v>1</v>
      </c>
      <c r="I48" s="6">
        <f t="shared" si="1"/>
        <v>1</v>
      </c>
      <c r="J48" s="2">
        <f>IFERROR(IF(OR(H48=FALSE,Schedule!I48=FALSE),0,IF(AND(F48=Schedule!G48,G48=Schedule!H48),VLOOKUP(A48,SET!$B$10:$E$60,3,0),IF(I48=Schedule!J48,VLOOKUP(A48,SET!$B$10:$E$60,4,0),0))),0)</f>
        <v>0</v>
      </c>
    </row>
    <row r="49" spans="1:10" x14ac:dyDescent="0.25">
      <c r="A49" s="2">
        <v>46</v>
      </c>
      <c r="B49" s="5">
        <v>44379</v>
      </c>
      <c r="C49" s="3" t="s">
        <v>50</v>
      </c>
      <c r="D49" s="2" t="str">
        <f>Table_1[[#This Row],[Team1]]</f>
        <v>W 39</v>
      </c>
      <c r="E49" s="2" t="str">
        <f>Table_1[[#This Row],[Team2]]</f>
        <v>W 37</v>
      </c>
      <c r="F49" s="15">
        <v>3</v>
      </c>
      <c r="G49" s="15">
        <v>0</v>
      </c>
      <c r="H49" s="2" t="b">
        <f t="shared" si="0"/>
        <v>1</v>
      </c>
      <c r="I49" s="6">
        <f t="shared" si="1"/>
        <v>1</v>
      </c>
      <c r="J49" s="2">
        <f>IFERROR(IF(OR(H49=FALSE,Schedule!I49=FALSE),0,IF(AND(F49=Schedule!G49,G49=Schedule!H49),VLOOKUP(A49,SET!$B$10:$E$60,3,0),IF(I49=Schedule!J49,VLOOKUP(A49,SET!$B$10:$E$60,4,0),0))),0)</f>
        <v>0</v>
      </c>
    </row>
    <row r="50" spans="1:10" x14ac:dyDescent="0.25">
      <c r="A50" s="2">
        <v>47</v>
      </c>
      <c r="B50" s="5">
        <v>44380</v>
      </c>
      <c r="C50" s="3" t="s">
        <v>50</v>
      </c>
      <c r="D50" s="2" t="str">
        <f>Table_1[[#This Row],[Team1]]</f>
        <v>W 40</v>
      </c>
      <c r="E50" s="2" t="str">
        <f>Table_1[[#This Row],[Team2]]</f>
        <v>W 38</v>
      </c>
      <c r="F50" s="15">
        <v>2</v>
      </c>
      <c r="G50" s="15">
        <v>1</v>
      </c>
      <c r="H50" s="2" t="b">
        <f t="shared" si="0"/>
        <v>1</v>
      </c>
      <c r="I50" s="6">
        <f t="shared" si="1"/>
        <v>1</v>
      </c>
      <c r="J50" s="2">
        <f>IFERROR(IF(OR(H50=FALSE,Schedule!I50=FALSE),0,IF(AND(F50=Schedule!G50,G50=Schedule!H50),VLOOKUP(A50,SET!$B$10:$E$60,3,0),IF(I50=Schedule!J50,VLOOKUP(A50,SET!$B$10:$E$60,4,0),0))),0)</f>
        <v>0</v>
      </c>
    </row>
    <row r="51" spans="1:10" x14ac:dyDescent="0.25">
      <c r="A51" s="2">
        <v>48</v>
      </c>
      <c r="B51" s="5">
        <v>44380</v>
      </c>
      <c r="C51" s="3" t="s">
        <v>50</v>
      </c>
      <c r="D51" s="2" t="str">
        <f>Table_1[[#This Row],[Team1]]</f>
        <v>W 43</v>
      </c>
      <c r="E51" s="2" t="str">
        <f>Table_1[[#This Row],[Team2]]</f>
        <v>W 44</v>
      </c>
      <c r="F51" s="15">
        <v>3</v>
      </c>
      <c r="G51" s="15">
        <v>0</v>
      </c>
      <c r="H51" s="2" t="b">
        <f t="shared" si="0"/>
        <v>1</v>
      </c>
      <c r="I51" s="6">
        <f t="shared" si="1"/>
        <v>1</v>
      </c>
      <c r="J51" s="2">
        <f>IFERROR(IF(OR(H51=FALSE,Schedule!I51=FALSE),0,IF(AND(F51=Schedule!G51,G51=Schedule!H51),VLOOKUP(A51,SET!$B$10:$E$60,3,0),IF(I51=Schedule!J51,VLOOKUP(A51,SET!$B$10:$E$60,4,0),0))),0)</f>
        <v>0</v>
      </c>
    </row>
    <row r="52" spans="1:10" x14ac:dyDescent="0.25">
      <c r="A52" s="2">
        <v>49</v>
      </c>
      <c r="B52" s="5">
        <v>44383</v>
      </c>
      <c r="C52" s="3" t="s">
        <v>59</v>
      </c>
      <c r="D52" s="2" t="str">
        <f>Table_1[[#This Row],[Team1]]</f>
        <v>W 45</v>
      </c>
      <c r="E52" s="2" t="str">
        <f>Table_1[[#This Row],[Team2]]</f>
        <v>W 46</v>
      </c>
      <c r="F52" s="15">
        <v>0</v>
      </c>
      <c r="G52" s="15">
        <v>0</v>
      </c>
      <c r="H52" s="2" t="b">
        <f t="shared" si="0"/>
        <v>1</v>
      </c>
      <c r="I52" s="6">
        <f t="shared" si="1"/>
        <v>3</v>
      </c>
      <c r="J52" s="2">
        <f>IFERROR(IF(OR(H52=FALSE,Schedule!I52=FALSE),0,IF(AND(F52=Schedule!G52,G52=Schedule!H52),VLOOKUP(A52,SET!$B$10:$E$60,3,0),IF(I52=Schedule!J52,VLOOKUP(A52,SET!$B$10:$E$60,4,0),0))),0)</f>
        <v>0</v>
      </c>
    </row>
    <row r="53" spans="1:10" x14ac:dyDescent="0.25">
      <c r="A53" s="2">
        <v>50</v>
      </c>
      <c r="B53" s="5">
        <v>44384</v>
      </c>
      <c r="C53" s="3" t="s">
        <v>59</v>
      </c>
      <c r="D53" s="2" t="str">
        <f>Table_1[[#This Row],[Team1]]</f>
        <v>W 48</v>
      </c>
      <c r="E53" s="2" t="str">
        <f>Table_1[[#This Row],[Team2]]</f>
        <v>W 47</v>
      </c>
      <c r="F53" s="15">
        <v>2</v>
      </c>
      <c r="G53" s="15">
        <v>2</v>
      </c>
      <c r="H53" s="2" t="b">
        <f t="shared" si="0"/>
        <v>1</v>
      </c>
      <c r="I53" s="6">
        <f t="shared" si="1"/>
        <v>3</v>
      </c>
      <c r="J53" s="2">
        <f>IFERROR(IF(OR(H53=FALSE,Schedule!I53=FALSE),0,IF(AND(F53=Schedule!G53,G53=Schedule!H53),VLOOKUP(A53,SET!$B$10:$E$60,3,0),IF(I53=Schedule!J53,VLOOKUP(A53,SET!$B$10:$E$60,4,0),0))),0)</f>
        <v>0</v>
      </c>
    </row>
    <row r="54" spans="1:10" x14ac:dyDescent="0.25">
      <c r="A54" s="2">
        <v>51</v>
      </c>
      <c r="B54" s="5">
        <v>44388</v>
      </c>
      <c r="C54" s="3" t="s">
        <v>64</v>
      </c>
      <c r="D54" s="2" t="str">
        <f>Table_1[[#This Row],[Team1]]</f>
        <v>W 49</v>
      </c>
      <c r="E54" s="2" t="str">
        <f>Table_1[[#This Row],[Team2]]</f>
        <v>W 50</v>
      </c>
      <c r="F54" s="15">
        <v>1</v>
      </c>
      <c r="G54" s="15">
        <v>0</v>
      </c>
      <c r="H54" s="2" t="b">
        <f t="shared" si="0"/>
        <v>1</v>
      </c>
      <c r="I54" s="6">
        <f t="shared" si="1"/>
        <v>1</v>
      </c>
      <c r="J54" s="2">
        <f>IFERROR(IF(OR(H54=FALSE,Schedule!I54=FALSE),0,IF(AND(F54=Schedule!G54,G54=Schedule!H54),VLOOKUP(A54,SET!$B$10:$E$60,3,0),IF(I54=Schedule!J54,VLOOKUP(A54,SET!$B$10:$E$60,4,0),0))),0)</f>
        <v>0</v>
      </c>
    </row>
  </sheetData>
  <sheetProtection algorithmName="SHA-512" hashValue="Ni9ephP6rFhfCKX9zTemLHBtp9lZMr7z+y4IiP2VGAzyaFFFID+9L0cml+N6KIKc2B156cwLV+OEyvg1ejlThg==" saltValue="BtWaMR6Ba3uV4TUGtofeow=="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tabColor rgb="FFC00000"/>
  </sheetPr>
  <dimension ref="B2:I60"/>
  <sheetViews>
    <sheetView workbookViewId="0">
      <selection activeCell="D3" sqref="D3:D7"/>
    </sheetView>
  </sheetViews>
  <sheetFormatPr defaultColWidth="9.140625" defaultRowHeight="15" x14ac:dyDescent="0.25"/>
  <cols>
    <col min="1" max="2" width="9.140625" style="7"/>
    <col min="3" max="3" width="9" style="11"/>
    <col min="4" max="8" width="9.140625" style="7"/>
    <col min="9" max="9" width="11" style="7" bestFit="1" customWidth="1"/>
    <col min="10" max="16384" width="9.140625" style="7"/>
  </cols>
  <sheetData>
    <row r="2" spans="2:9" x14ac:dyDescent="0.25">
      <c r="B2" s="68" t="s">
        <v>70</v>
      </c>
      <c r="C2" s="68"/>
      <c r="D2" s="68"/>
      <c r="E2" s="68"/>
      <c r="H2" s="69" t="s">
        <v>75</v>
      </c>
      <c r="I2" s="69"/>
    </row>
    <row r="3" spans="2:9" x14ac:dyDescent="0.25">
      <c r="C3" s="8" t="s">
        <v>69</v>
      </c>
      <c r="D3" s="1">
        <v>3</v>
      </c>
      <c r="E3" s="1">
        <v>1</v>
      </c>
      <c r="H3" s="9">
        <v>0</v>
      </c>
      <c r="I3" s="9" t="s">
        <v>77</v>
      </c>
    </row>
    <row r="4" spans="2:9" x14ac:dyDescent="0.25">
      <c r="C4" s="10" t="s">
        <v>33</v>
      </c>
      <c r="D4" s="1">
        <v>3</v>
      </c>
      <c r="E4" s="1">
        <v>1</v>
      </c>
      <c r="H4" s="9">
        <v>1</v>
      </c>
      <c r="I4" s="9" t="s">
        <v>78</v>
      </c>
    </row>
    <row r="5" spans="2:9" x14ac:dyDescent="0.25">
      <c r="C5" s="10" t="s">
        <v>50</v>
      </c>
      <c r="D5" s="1">
        <v>3</v>
      </c>
      <c r="E5" s="1">
        <v>1</v>
      </c>
      <c r="H5" s="9">
        <v>2</v>
      </c>
      <c r="I5" s="9" t="s">
        <v>79</v>
      </c>
    </row>
    <row r="6" spans="2:9" x14ac:dyDescent="0.25">
      <c r="C6" s="10" t="s">
        <v>59</v>
      </c>
      <c r="D6" s="1">
        <v>3</v>
      </c>
      <c r="E6" s="1">
        <v>1</v>
      </c>
      <c r="H6" s="9">
        <v>3</v>
      </c>
      <c r="I6" s="9" t="s">
        <v>80</v>
      </c>
    </row>
    <row r="7" spans="2:9" x14ac:dyDescent="0.25">
      <c r="C7" s="10" t="s">
        <v>64</v>
      </c>
      <c r="D7" s="1">
        <v>3</v>
      </c>
      <c r="E7" s="1">
        <v>1</v>
      </c>
    </row>
    <row r="9" spans="2:9" x14ac:dyDescent="0.25">
      <c r="B9" s="9" t="s">
        <v>66</v>
      </c>
      <c r="C9" s="8" t="s">
        <v>2</v>
      </c>
      <c r="D9" s="9" t="s">
        <v>67</v>
      </c>
      <c r="E9" s="9" t="s">
        <v>68</v>
      </c>
    </row>
    <row r="10" spans="2:9" x14ac:dyDescent="0.25">
      <c r="B10" s="9">
        <v>1</v>
      </c>
      <c r="C10" s="8" t="s">
        <v>69</v>
      </c>
      <c r="D10" s="12">
        <f t="shared" ref="D10:D41" si="0">INDEX($D$3:$E$7,MATCH(C10,$C$3:$C$7,0),1)</f>
        <v>3</v>
      </c>
      <c r="E10" s="12">
        <f t="shared" ref="E10:E41" si="1">INDEX($D$3:$E$7,MATCH(C10,$C$3:$C$7,0),2)</f>
        <v>1</v>
      </c>
    </row>
    <row r="11" spans="2:9" x14ac:dyDescent="0.25">
      <c r="B11" s="9">
        <v>2</v>
      </c>
      <c r="C11" s="8" t="s">
        <v>69</v>
      </c>
      <c r="D11" s="12">
        <f t="shared" si="0"/>
        <v>3</v>
      </c>
      <c r="E11" s="12">
        <f t="shared" si="1"/>
        <v>1</v>
      </c>
    </row>
    <row r="12" spans="2:9" x14ac:dyDescent="0.25">
      <c r="B12" s="9">
        <v>3</v>
      </c>
      <c r="C12" s="8" t="s">
        <v>69</v>
      </c>
      <c r="D12" s="12">
        <f t="shared" si="0"/>
        <v>3</v>
      </c>
      <c r="E12" s="12">
        <f t="shared" si="1"/>
        <v>1</v>
      </c>
    </row>
    <row r="13" spans="2:9" x14ac:dyDescent="0.25">
      <c r="B13" s="9">
        <v>4</v>
      </c>
      <c r="C13" s="8" t="s">
        <v>69</v>
      </c>
      <c r="D13" s="12">
        <f t="shared" si="0"/>
        <v>3</v>
      </c>
      <c r="E13" s="12">
        <f t="shared" si="1"/>
        <v>1</v>
      </c>
    </row>
    <row r="14" spans="2:9" x14ac:dyDescent="0.25">
      <c r="B14" s="9">
        <v>5</v>
      </c>
      <c r="C14" s="8" t="s">
        <v>69</v>
      </c>
      <c r="D14" s="12">
        <f t="shared" si="0"/>
        <v>3</v>
      </c>
      <c r="E14" s="12">
        <f t="shared" si="1"/>
        <v>1</v>
      </c>
    </row>
    <row r="15" spans="2:9" x14ac:dyDescent="0.25">
      <c r="B15" s="9">
        <v>6</v>
      </c>
      <c r="C15" s="8" t="s">
        <v>69</v>
      </c>
      <c r="D15" s="12">
        <f t="shared" si="0"/>
        <v>3</v>
      </c>
      <c r="E15" s="12">
        <f t="shared" si="1"/>
        <v>1</v>
      </c>
    </row>
    <row r="16" spans="2:9" x14ac:dyDescent="0.25">
      <c r="B16" s="9">
        <v>7</v>
      </c>
      <c r="C16" s="8" t="s">
        <v>69</v>
      </c>
      <c r="D16" s="12">
        <f t="shared" si="0"/>
        <v>3</v>
      </c>
      <c r="E16" s="12">
        <f t="shared" si="1"/>
        <v>1</v>
      </c>
    </row>
    <row r="17" spans="2:5" x14ac:dyDescent="0.25">
      <c r="B17" s="9">
        <v>8</v>
      </c>
      <c r="C17" s="8" t="s">
        <v>69</v>
      </c>
      <c r="D17" s="12">
        <f t="shared" si="0"/>
        <v>3</v>
      </c>
      <c r="E17" s="12">
        <f t="shared" si="1"/>
        <v>1</v>
      </c>
    </row>
    <row r="18" spans="2:5" x14ac:dyDescent="0.25">
      <c r="B18" s="9">
        <v>9</v>
      </c>
      <c r="C18" s="8" t="s">
        <v>69</v>
      </c>
      <c r="D18" s="12">
        <f t="shared" si="0"/>
        <v>3</v>
      </c>
      <c r="E18" s="12">
        <f t="shared" si="1"/>
        <v>1</v>
      </c>
    </row>
    <row r="19" spans="2:5" x14ac:dyDescent="0.25">
      <c r="B19" s="9">
        <v>10</v>
      </c>
      <c r="C19" s="8" t="s">
        <v>69</v>
      </c>
      <c r="D19" s="12">
        <f t="shared" si="0"/>
        <v>3</v>
      </c>
      <c r="E19" s="12">
        <f t="shared" si="1"/>
        <v>1</v>
      </c>
    </row>
    <row r="20" spans="2:5" x14ac:dyDescent="0.25">
      <c r="B20" s="9">
        <v>11</v>
      </c>
      <c r="C20" s="8" t="s">
        <v>69</v>
      </c>
      <c r="D20" s="12">
        <f t="shared" si="0"/>
        <v>3</v>
      </c>
      <c r="E20" s="12">
        <f t="shared" si="1"/>
        <v>1</v>
      </c>
    </row>
    <row r="21" spans="2:5" x14ac:dyDescent="0.25">
      <c r="B21" s="9">
        <v>12</v>
      </c>
      <c r="C21" s="8" t="s">
        <v>69</v>
      </c>
      <c r="D21" s="12">
        <f t="shared" si="0"/>
        <v>3</v>
      </c>
      <c r="E21" s="12">
        <f t="shared" si="1"/>
        <v>1</v>
      </c>
    </row>
    <row r="22" spans="2:5" x14ac:dyDescent="0.25">
      <c r="B22" s="9">
        <v>13</v>
      </c>
      <c r="C22" s="8" t="s">
        <v>69</v>
      </c>
      <c r="D22" s="12">
        <f t="shared" si="0"/>
        <v>3</v>
      </c>
      <c r="E22" s="12">
        <f t="shared" si="1"/>
        <v>1</v>
      </c>
    </row>
    <row r="23" spans="2:5" x14ac:dyDescent="0.25">
      <c r="B23" s="9">
        <v>14</v>
      </c>
      <c r="C23" s="8" t="s">
        <v>69</v>
      </c>
      <c r="D23" s="12">
        <f t="shared" si="0"/>
        <v>3</v>
      </c>
      <c r="E23" s="12">
        <f t="shared" si="1"/>
        <v>1</v>
      </c>
    </row>
    <row r="24" spans="2:5" x14ac:dyDescent="0.25">
      <c r="B24" s="9">
        <v>15</v>
      </c>
      <c r="C24" s="8" t="s">
        <v>69</v>
      </c>
      <c r="D24" s="12">
        <f t="shared" si="0"/>
        <v>3</v>
      </c>
      <c r="E24" s="12">
        <f t="shared" si="1"/>
        <v>1</v>
      </c>
    </row>
    <row r="25" spans="2:5" x14ac:dyDescent="0.25">
      <c r="B25" s="9">
        <v>16</v>
      </c>
      <c r="C25" s="8" t="s">
        <v>69</v>
      </c>
      <c r="D25" s="12">
        <f t="shared" si="0"/>
        <v>3</v>
      </c>
      <c r="E25" s="12">
        <f t="shared" si="1"/>
        <v>1</v>
      </c>
    </row>
    <row r="26" spans="2:5" x14ac:dyDescent="0.25">
      <c r="B26" s="9">
        <v>17</v>
      </c>
      <c r="C26" s="8" t="s">
        <v>69</v>
      </c>
      <c r="D26" s="12">
        <f t="shared" si="0"/>
        <v>3</v>
      </c>
      <c r="E26" s="12">
        <f t="shared" si="1"/>
        <v>1</v>
      </c>
    </row>
    <row r="27" spans="2:5" x14ac:dyDescent="0.25">
      <c r="B27" s="9">
        <v>18</v>
      </c>
      <c r="C27" s="8" t="s">
        <v>69</v>
      </c>
      <c r="D27" s="12">
        <f t="shared" si="0"/>
        <v>3</v>
      </c>
      <c r="E27" s="12">
        <f t="shared" si="1"/>
        <v>1</v>
      </c>
    </row>
    <row r="28" spans="2:5" x14ac:dyDescent="0.25">
      <c r="B28" s="9">
        <v>19</v>
      </c>
      <c r="C28" s="8" t="s">
        <v>69</v>
      </c>
      <c r="D28" s="12">
        <f t="shared" si="0"/>
        <v>3</v>
      </c>
      <c r="E28" s="12">
        <f t="shared" si="1"/>
        <v>1</v>
      </c>
    </row>
    <row r="29" spans="2:5" x14ac:dyDescent="0.25">
      <c r="B29" s="9">
        <v>20</v>
      </c>
      <c r="C29" s="8" t="s">
        <v>69</v>
      </c>
      <c r="D29" s="12">
        <f t="shared" si="0"/>
        <v>3</v>
      </c>
      <c r="E29" s="12">
        <f t="shared" si="1"/>
        <v>1</v>
      </c>
    </row>
    <row r="30" spans="2:5" x14ac:dyDescent="0.25">
      <c r="B30" s="9">
        <v>21</v>
      </c>
      <c r="C30" s="8" t="s">
        <v>69</v>
      </c>
      <c r="D30" s="12">
        <f t="shared" si="0"/>
        <v>3</v>
      </c>
      <c r="E30" s="12">
        <f t="shared" si="1"/>
        <v>1</v>
      </c>
    </row>
    <row r="31" spans="2:5" x14ac:dyDescent="0.25">
      <c r="B31" s="9">
        <v>22</v>
      </c>
      <c r="C31" s="8" t="s">
        <v>69</v>
      </c>
      <c r="D31" s="12">
        <f t="shared" si="0"/>
        <v>3</v>
      </c>
      <c r="E31" s="12">
        <f t="shared" si="1"/>
        <v>1</v>
      </c>
    </row>
    <row r="32" spans="2:5" x14ac:dyDescent="0.25">
      <c r="B32" s="9">
        <v>23</v>
      </c>
      <c r="C32" s="8" t="s">
        <v>69</v>
      </c>
      <c r="D32" s="12">
        <f t="shared" si="0"/>
        <v>3</v>
      </c>
      <c r="E32" s="12">
        <f t="shared" si="1"/>
        <v>1</v>
      </c>
    </row>
    <row r="33" spans="2:5" x14ac:dyDescent="0.25">
      <c r="B33" s="9">
        <v>24</v>
      </c>
      <c r="C33" s="8" t="s">
        <v>69</v>
      </c>
      <c r="D33" s="12">
        <f t="shared" si="0"/>
        <v>3</v>
      </c>
      <c r="E33" s="12">
        <f t="shared" si="1"/>
        <v>1</v>
      </c>
    </row>
    <row r="34" spans="2:5" x14ac:dyDescent="0.25">
      <c r="B34" s="9">
        <v>25</v>
      </c>
      <c r="C34" s="8" t="s">
        <v>69</v>
      </c>
      <c r="D34" s="12">
        <f t="shared" si="0"/>
        <v>3</v>
      </c>
      <c r="E34" s="12">
        <f t="shared" si="1"/>
        <v>1</v>
      </c>
    </row>
    <row r="35" spans="2:5" x14ac:dyDescent="0.25">
      <c r="B35" s="9">
        <v>26</v>
      </c>
      <c r="C35" s="8" t="s">
        <v>69</v>
      </c>
      <c r="D35" s="12">
        <f t="shared" si="0"/>
        <v>3</v>
      </c>
      <c r="E35" s="12">
        <f t="shared" si="1"/>
        <v>1</v>
      </c>
    </row>
    <row r="36" spans="2:5" x14ac:dyDescent="0.25">
      <c r="B36" s="9">
        <v>27</v>
      </c>
      <c r="C36" s="8" t="s">
        <v>69</v>
      </c>
      <c r="D36" s="12">
        <f t="shared" si="0"/>
        <v>3</v>
      </c>
      <c r="E36" s="12">
        <f t="shared" si="1"/>
        <v>1</v>
      </c>
    </row>
    <row r="37" spans="2:5" x14ac:dyDescent="0.25">
      <c r="B37" s="9">
        <v>28</v>
      </c>
      <c r="C37" s="8" t="s">
        <v>69</v>
      </c>
      <c r="D37" s="12">
        <f t="shared" si="0"/>
        <v>3</v>
      </c>
      <c r="E37" s="12">
        <f t="shared" si="1"/>
        <v>1</v>
      </c>
    </row>
    <row r="38" spans="2:5" x14ac:dyDescent="0.25">
      <c r="B38" s="9">
        <v>29</v>
      </c>
      <c r="C38" s="8" t="s">
        <v>69</v>
      </c>
      <c r="D38" s="12">
        <f t="shared" si="0"/>
        <v>3</v>
      </c>
      <c r="E38" s="12">
        <f t="shared" si="1"/>
        <v>1</v>
      </c>
    </row>
    <row r="39" spans="2:5" x14ac:dyDescent="0.25">
      <c r="B39" s="9">
        <v>30</v>
      </c>
      <c r="C39" s="8" t="s">
        <v>69</v>
      </c>
      <c r="D39" s="12">
        <f t="shared" si="0"/>
        <v>3</v>
      </c>
      <c r="E39" s="12">
        <f t="shared" si="1"/>
        <v>1</v>
      </c>
    </row>
    <row r="40" spans="2:5" x14ac:dyDescent="0.25">
      <c r="B40" s="9">
        <v>31</v>
      </c>
      <c r="C40" s="8" t="s">
        <v>69</v>
      </c>
      <c r="D40" s="12">
        <f t="shared" si="0"/>
        <v>3</v>
      </c>
      <c r="E40" s="12">
        <f t="shared" si="1"/>
        <v>1</v>
      </c>
    </row>
    <row r="41" spans="2:5" x14ac:dyDescent="0.25">
      <c r="B41" s="9">
        <v>32</v>
      </c>
      <c r="C41" s="8" t="s">
        <v>69</v>
      </c>
      <c r="D41" s="12">
        <f t="shared" si="0"/>
        <v>3</v>
      </c>
      <c r="E41" s="12">
        <f t="shared" si="1"/>
        <v>1</v>
      </c>
    </row>
    <row r="42" spans="2:5" x14ac:dyDescent="0.25">
      <c r="B42" s="9">
        <v>33</v>
      </c>
      <c r="C42" s="8" t="s">
        <v>69</v>
      </c>
      <c r="D42" s="12">
        <f t="shared" ref="D42:D60" si="2">INDEX($D$3:$E$7,MATCH(C42,$C$3:$C$7,0),1)</f>
        <v>3</v>
      </c>
      <c r="E42" s="12">
        <f t="shared" ref="E42:E60" si="3">INDEX($D$3:$E$7,MATCH(C42,$C$3:$C$7,0),2)</f>
        <v>1</v>
      </c>
    </row>
    <row r="43" spans="2:5" x14ac:dyDescent="0.25">
      <c r="B43" s="9">
        <v>34</v>
      </c>
      <c r="C43" s="8" t="s">
        <v>69</v>
      </c>
      <c r="D43" s="12">
        <f t="shared" si="2"/>
        <v>3</v>
      </c>
      <c r="E43" s="12">
        <f t="shared" si="3"/>
        <v>1</v>
      </c>
    </row>
    <row r="44" spans="2:5" x14ac:dyDescent="0.25">
      <c r="B44" s="9">
        <v>35</v>
      </c>
      <c r="C44" s="8" t="s">
        <v>69</v>
      </c>
      <c r="D44" s="12">
        <f t="shared" si="2"/>
        <v>3</v>
      </c>
      <c r="E44" s="12">
        <f t="shared" si="3"/>
        <v>1</v>
      </c>
    </row>
    <row r="45" spans="2:5" x14ac:dyDescent="0.25">
      <c r="B45" s="9">
        <v>36</v>
      </c>
      <c r="C45" s="8" t="s">
        <v>69</v>
      </c>
      <c r="D45" s="12">
        <f t="shared" si="2"/>
        <v>3</v>
      </c>
      <c r="E45" s="12">
        <f t="shared" si="3"/>
        <v>1</v>
      </c>
    </row>
    <row r="46" spans="2:5" x14ac:dyDescent="0.25">
      <c r="B46" s="9">
        <v>37</v>
      </c>
      <c r="C46" s="10" t="s">
        <v>33</v>
      </c>
      <c r="D46" s="12">
        <f t="shared" si="2"/>
        <v>3</v>
      </c>
      <c r="E46" s="12">
        <f t="shared" si="3"/>
        <v>1</v>
      </c>
    </row>
    <row r="47" spans="2:5" x14ac:dyDescent="0.25">
      <c r="B47" s="9">
        <v>38</v>
      </c>
      <c r="C47" s="10" t="s">
        <v>33</v>
      </c>
      <c r="D47" s="12">
        <f t="shared" si="2"/>
        <v>3</v>
      </c>
      <c r="E47" s="12">
        <f t="shared" si="3"/>
        <v>1</v>
      </c>
    </row>
    <row r="48" spans="2:5" x14ac:dyDescent="0.25">
      <c r="B48" s="9">
        <v>39</v>
      </c>
      <c r="C48" s="10" t="s">
        <v>33</v>
      </c>
      <c r="D48" s="12">
        <f t="shared" si="2"/>
        <v>3</v>
      </c>
      <c r="E48" s="12">
        <f t="shared" si="3"/>
        <v>1</v>
      </c>
    </row>
    <row r="49" spans="2:5" x14ac:dyDescent="0.25">
      <c r="B49" s="9">
        <v>40</v>
      </c>
      <c r="C49" s="10" t="s">
        <v>33</v>
      </c>
      <c r="D49" s="12">
        <f t="shared" si="2"/>
        <v>3</v>
      </c>
      <c r="E49" s="12">
        <f t="shared" si="3"/>
        <v>1</v>
      </c>
    </row>
    <row r="50" spans="2:5" x14ac:dyDescent="0.25">
      <c r="B50" s="9">
        <v>41</v>
      </c>
      <c r="C50" s="10" t="s">
        <v>33</v>
      </c>
      <c r="D50" s="12">
        <f t="shared" si="2"/>
        <v>3</v>
      </c>
      <c r="E50" s="12">
        <f t="shared" si="3"/>
        <v>1</v>
      </c>
    </row>
    <row r="51" spans="2:5" x14ac:dyDescent="0.25">
      <c r="B51" s="9">
        <v>42</v>
      </c>
      <c r="C51" s="10" t="s">
        <v>33</v>
      </c>
      <c r="D51" s="12">
        <f t="shared" si="2"/>
        <v>3</v>
      </c>
      <c r="E51" s="12">
        <f t="shared" si="3"/>
        <v>1</v>
      </c>
    </row>
    <row r="52" spans="2:5" x14ac:dyDescent="0.25">
      <c r="B52" s="9">
        <v>43</v>
      </c>
      <c r="C52" s="10" t="s">
        <v>33</v>
      </c>
      <c r="D52" s="12">
        <f t="shared" si="2"/>
        <v>3</v>
      </c>
      <c r="E52" s="12">
        <f t="shared" si="3"/>
        <v>1</v>
      </c>
    </row>
    <row r="53" spans="2:5" x14ac:dyDescent="0.25">
      <c r="B53" s="9">
        <v>44</v>
      </c>
      <c r="C53" s="10" t="s">
        <v>33</v>
      </c>
      <c r="D53" s="12">
        <f t="shared" si="2"/>
        <v>3</v>
      </c>
      <c r="E53" s="12">
        <f t="shared" si="3"/>
        <v>1</v>
      </c>
    </row>
    <row r="54" spans="2:5" x14ac:dyDescent="0.25">
      <c r="B54" s="9">
        <v>45</v>
      </c>
      <c r="C54" s="10" t="s">
        <v>50</v>
      </c>
      <c r="D54" s="12">
        <f t="shared" si="2"/>
        <v>3</v>
      </c>
      <c r="E54" s="12">
        <f t="shared" si="3"/>
        <v>1</v>
      </c>
    </row>
    <row r="55" spans="2:5" x14ac:dyDescent="0.25">
      <c r="B55" s="9">
        <v>46</v>
      </c>
      <c r="C55" s="10" t="s">
        <v>50</v>
      </c>
      <c r="D55" s="12">
        <f t="shared" si="2"/>
        <v>3</v>
      </c>
      <c r="E55" s="12">
        <f t="shared" si="3"/>
        <v>1</v>
      </c>
    </row>
    <row r="56" spans="2:5" x14ac:dyDescent="0.25">
      <c r="B56" s="9">
        <v>47</v>
      </c>
      <c r="C56" s="10" t="s">
        <v>50</v>
      </c>
      <c r="D56" s="12">
        <f t="shared" si="2"/>
        <v>3</v>
      </c>
      <c r="E56" s="12">
        <f t="shared" si="3"/>
        <v>1</v>
      </c>
    </row>
    <row r="57" spans="2:5" x14ac:dyDescent="0.25">
      <c r="B57" s="9">
        <v>48</v>
      </c>
      <c r="C57" s="10" t="s">
        <v>50</v>
      </c>
      <c r="D57" s="12">
        <f t="shared" si="2"/>
        <v>3</v>
      </c>
      <c r="E57" s="12">
        <f t="shared" si="3"/>
        <v>1</v>
      </c>
    </row>
    <row r="58" spans="2:5" x14ac:dyDescent="0.25">
      <c r="B58" s="9">
        <v>49</v>
      </c>
      <c r="C58" s="10" t="s">
        <v>59</v>
      </c>
      <c r="D58" s="12">
        <f t="shared" si="2"/>
        <v>3</v>
      </c>
      <c r="E58" s="12">
        <f t="shared" si="3"/>
        <v>1</v>
      </c>
    </row>
    <row r="59" spans="2:5" x14ac:dyDescent="0.25">
      <c r="B59" s="9">
        <v>50</v>
      </c>
      <c r="C59" s="10" t="s">
        <v>59</v>
      </c>
      <c r="D59" s="12">
        <f t="shared" si="2"/>
        <v>3</v>
      </c>
      <c r="E59" s="12">
        <f t="shared" si="3"/>
        <v>1</v>
      </c>
    </row>
    <row r="60" spans="2:5" x14ac:dyDescent="0.25">
      <c r="B60" s="9">
        <v>51</v>
      </c>
      <c r="C60" s="10" t="s">
        <v>64</v>
      </c>
      <c r="D60" s="12">
        <f t="shared" si="2"/>
        <v>3</v>
      </c>
      <c r="E60" s="12">
        <f t="shared" si="3"/>
        <v>1</v>
      </c>
    </row>
  </sheetData>
  <mergeCells count="2">
    <mergeCell ref="B2:E2"/>
    <mergeCell ref="H2:I2"/>
  </mergeCells>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99B2136-DC6D-4BE3-91F5-380D51678B4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Info</vt:lpstr>
      <vt:lpstr>Dashboard</vt:lpstr>
      <vt:lpstr>Schedule</vt:lpstr>
      <vt:lpstr>01</vt:lpstr>
      <vt:lpstr>02</vt:lpstr>
      <vt:lpstr>03</vt:lpstr>
      <vt:lpstr>04</vt:lpstr>
      <vt:lpstr>05</vt:lpstr>
      <vt:lpstr>SET</vt:lpstr>
      <vt:lpstr>PlayersList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EEXCEL</dc:creator>
  <cp:lastModifiedBy>Jacek Cetnarski</cp:lastModifiedBy>
  <dcterms:created xsi:type="dcterms:W3CDTF">2020-01-15T11:44:54Z</dcterms:created>
  <dcterms:modified xsi:type="dcterms:W3CDTF">2021-06-01T10:16:16Z</dcterms:modified>
</cp:coreProperties>
</file>